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filterPrivacy="1" defaultThemeVersion="124226"/>
  <xr:revisionPtr revIDLastSave="1" documentId="8_{D308561C-A9D8-4BBC-944B-DF1802C02A7B}" xr6:coauthVersionLast="47" xr6:coauthVersionMax="47" xr10:uidLastSave="{3C891FCE-799B-4C50-844B-78A41F8D2A7B}"/>
  <bookViews>
    <workbookView xWindow="-120" yWindow="-120" windowWidth="29040" windowHeight="15720" activeTab="2" xr2:uid="{00000000-000D-0000-FFFF-FFFF00000000}"/>
  </bookViews>
  <sheets>
    <sheet name="Data&amp;Parsing" sheetId="3" r:id="rId1"/>
    <sheet name="FND Analysis" sheetId="5" r:id="rId2"/>
    <sheet name="Total Delivery Analysis" sheetId="7" r:id="rId3"/>
  </sheets>
  <definedNames>
    <definedName name="SpreadsheetBuilder_1" hidden="1">'Data&amp;Parsing'!$D$2:$H$8</definedName>
    <definedName name="SpreadsheetBuilder_2" hidden="1">#REF!</definedName>
    <definedName name="SpreadsheetBuilder_3" hidden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345" i="3" l="1"/>
  <c r="C1344" i="3" s="1"/>
  <c r="C1343" i="3" s="1"/>
  <c r="C1342" i="3" s="1"/>
  <c r="C1341" i="3" s="1"/>
  <c r="C1340" i="3" s="1"/>
  <c r="C1339" i="3" s="1"/>
  <c r="C1338" i="3" s="1"/>
  <c r="C1337" i="3" s="1"/>
  <c r="C1336" i="3" s="1"/>
  <c r="C1335" i="3" s="1"/>
  <c r="C1334" i="3" s="1"/>
  <c r="C1333" i="3" s="1"/>
  <c r="C1332" i="3" s="1"/>
  <c r="C1331" i="3" s="1"/>
  <c r="C1330" i="3" s="1"/>
  <c r="C1329" i="3" s="1"/>
  <c r="C1328" i="3" s="1"/>
  <c r="C1327" i="3" s="1"/>
  <c r="C1326" i="3" s="1"/>
  <c r="C1325" i="3" s="1"/>
  <c r="C1324" i="3" s="1"/>
  <c r="C1323" i="3" s="1"/>
  <c r="C1322" i="3" s="1"/>
  <c r="C1321" i="3" s="1"/>
  <c r="C1320" i="3" s="1"/>
  <c r="C1319" i="3" s="1"/>
  <c r="C1318" i="3" s="1"/>
  <c r="C1317" i="3" s="1"/>
  <c r="C1316" i="3" s="1"/>
  <c r="C1376" i="3"/>
  <c r="C1471" i="3"/>
  <c r="C1529" i="3"/>
  <c r="C1528" i="3" s="1"/>
  <c r="C1527" i="3" s="1"/>
  <c r="C1526" i="3" s="1"/>
  <c r="C1525" i="3" s="1"/>
  <c r="C1524" i="3" s="1"/>
  <c r="C1523" i="3" s="1"/>
  <c r="C1522" i="3" s="1"/>
  <c r="C1521" i="3" s="1"/>
  <c r="C1520" i="3" s="1"/>
  <c r="C1519" i="3" s="1"/>
  <c r="C1518" i="3" s="1"/>
  <c r="C1517" i="3" s="1"/>
  <c r="C1516" i="3" s="1"/>
  <c r="C1515" i="3" s="1"/>
  <c r="C1514" i="3" s="1"/>
  <c r="C1513" i="3" s="1"/>
  <c r="C1512" i="3" s="1"/>
  <c r="C1511" i="3" s="1"/>
  <c r="C1510" i="3" s="1"/>
  <c r="C1509" i="3" s="1"/>
  <c r="C1508" i="3" s="1"/>
  <c r="C1507" i="3" s="1"/>
  <c r="C1506" i="3" s="1"/>
  <c r="C1505" i="3" s="1"/>
  <c r="C1504" i="3" s="1"/>
  <c r="C1503" i="3" s="1"/>
  <c r="C1502" i="3" s="1"/>
  <c r="C1501" i="3" s="1"/>
  <c r="C1590" i="3"/>
  <c r="C1589" i="3" s="1"/>
  <c r="C1955" i="3"/>
  <c r="C1954" i="3" s="1"/>
  <c r="C2137" i="3"/>
  <c r="C2136" i="3" s="1"/>
  <c r="C2198" i="3"/>
  <c r="C2197" i="3" s="1"/>
  <c r="C2196" i="3" s="1"/>
  <c r="C2195" i="3" s="1"/>
  <c r="C2194" i="3" s="1"/>
  <c r="C2193" i="3" s="1"/>
  <c r="C2192" i="3" s="1"/>
  <c r="C2191" i="3" s="1"/>
  <c r="C2190" i="3" s="1"/>
  <c r="C2189" i="3" s="1"/>
  <c r="C2188" i="3" s="1"/>
  <c r="C2187" i="3" s="1"/>
  <c r="C2186" i="3" s="1"/>
  <c r="C2185" i="3" s="1"/>
  <c r="C2184" i="3" s="1"/>
  <c r="C2380" i="3"/>
  <c r="C2379" i="3" s="1"/>
  <c r="C2378" i="3" s="1"/>
  <c r="C2377" i="3" s="1"/>
  <c r="C2376" i="3" s="1"/>
  <c r="C2375" i="3" s="1"/>
  <c r="C2374" i="3" s="1"/>
  <c r="C2373" i="3" s="1"/>
  <c r="C2372" i="3" s="1"/>
  <c r="C2371" i="3" s="1"/>
  <c r="C2370" i="3" s="1"/>
  <c r="C2369" i="3" s="1"/>
  <c r="C2368" i="3" s="1"/>
  <c r="C2367" i="3" s="1"/>
  <c r="C2366" i="3" s="1"/>
  <c r="C2365" i="3" s="1"/>
  <c r="C2364" i="3" s="1"/>
  <c r="C2363" i="3" s="1"/>
  <c r="C2362" i="3" s="1"/>
  <c r="C2361" i="3" s="1"/>
  <c r="C2360" i="3" s="1"/>
  <c r="C2359" i="3" s="1"/>
  <c r="C2358" i="3" s="1"/>
  <c r="C2357" i="3" s="1"/>
  <c r="C2356" i="3" s="1"/>
  <c r="C2355" i="3" s="1"/>
  <c r="C2354" i="3" s="1"/>
  <c r="C2353" i="3" s="1"/>
  <c r="C2352" i="3" s="1"/>
  <c r="C2351" i="3" s="1"/>
  <c r="C2564" i="3"/>
  <c r="C2685" i="3"/>
  <c r="C829" i="3"/>
  <c r="C828" i="3" s="1"/>
  <c r="C614" i="3"/>
  <c r="C461" i="3"/>
  <c r="C460" i="3" s="1"/>
  <c r="C459" i="3" s="1"/>
  <c r="C458" i="3" s="1"/>
  <c r="C457" i="3" s="1"/>
  <c r="C456" i="3" s="1"/>
  <c r="C455" i="3" s="1"/>
  <c r="C454" i="3" s="1"/>
  <c r="C453" i="3" s="1"/>
  <c r="C452" i="3" s="1"/>
  <c r="C451" i="3" s="1"/>
  <c r="C450" i="3" s="1"/>
  <c r="C449" i="3" s="1"/>
  <c r="C448" i="3" s="1"/>
  <c r="C447" i="3" s="1"/>
  <c r="C446" i="3" s="1"/>
  <c r="C445" i="3" s="1"/>
  <c r="C444" i="3" s="1"/>
  <c r="C443" i="3" s="1"/>
  <c r="C442" i="3" s="1"/>
  <c r="C441" i="3" s="1"/>
  <c r="C440" i="3" s="1"/>
  <c r="C439" i="3" s="1"/>
  <c r="C438" i="3" s="1"/>
  <c r="C437" i="3" s="1"/>
  <c r="C436" i="3" s="1"/>
  <c r="C435" i="3" s="1"/>
  <c r="C374" i="3"/>
  <c r="C373" i="3" s="1"/>
  <c r="C282" i="3"/>
  <c r="C281" i="3" s="1"/>
  <c r="C130" i="3"/>
  <c r="C39" i="3"/>
  <c r="C38" i="3" s="1"/>
  <c r="C2350" i="3"/>
  <c r="C2349" i="3" s="1"/>
  <c r="C2348" i="3" s="1"/>
  <c r="C2347" i="3" s="1"/>
  <c r="C2346" i="3" s="1"/>
  <c r="C2345" i="3" s="1"/>
  <c r="C2344" i="3" s="1"/>
  <c r="C2343" i="3" s="1"/>
  <c r="C2342" i="3" s="1"/>
  <c r="C2341" i="3" s="1"/>
  <c r="C2340" i="3" s="1"/>
  <c r="C2339" i="3" s="1"/>
  <c r="C2338" i="3" s="1"/>
  <c r="C2337" i="3" s="1"/>
  <c r="C2336" i="3" s="1"/>
  <c r="C2335" i="3" s="1"/>
  <c r="C2334" i="3" s="1"/>
  <c r="C2333" i="3" s="1"/>
  <c r="C2332" i="3" s="1"/>
  <c r="C2331" i="3" s="1"/>
  <c r="C2330" i="3" s="1"/>
  <c r="C2329" i="3" s="1"/>
  <c r="C2328" i="3" s="1"/>
  <c r="C2327" i="3" s="1"/>
  <c r="C2326" i="3" s="1"/>
  <c r="C2325" i="3" s="1"/>
  <c r="C2324" i="3" s="1"/>
  <c r="C2323" i="3" s="1"/>
  <c r="C2322" i="3" s="1"/>
  <c r="C2321" i="3" s="1"/>
  <c r="C2320" i="3" s="1"/>
  <c r="C2503" i="3"/>
  <c r="C2502" i="3" s="1"/>
  <c r="C2501" i="3" s="1"/>
  <c r="C2500" i="3" s="1"/>
  <c r="C2499" i="3" s="1"/>
  <c r="C2498" i="3" s="1"/>
  <c r="C2497" i="3" s="1"/>
  <c r="C2496" i="3" s="1"/>
  <c r="C2495" i="3" s="1"/>
  <c r="C2494" i="3" s="1"/>
  <c r="C2493" i="3" s="1"/>
  <c r="C2492" i="3" s="1"/>
  <c r="C2491" i="3" s="1"/>
  <c r="C2490" i="3" s="1"/>
  <c r="C2489" i="3" s="1"/>
  <c r="C2488" i="3" s="1"/>
  <c r="C2487" i="3" s="1"/>
  <c r="C2486" i="3" s="1"/>
  <c r="C2485" i="3" s="1"/>
  <c r="C2484" i="3" s="1"/>
  <c r="C2483" i="3" s="1"/>
  <c r="C2482" i="3" s="1"/>
  <c r="C2481" i="3" s="1"/>
  <c r="C2480" i="3" s="1"/>
  <c r="C2479" i="3" s="1"/>
  <c r="C2478" i="3" s="1"/>
  <c r="C2477" i="3" s="1"/>
  <c r="C2476" i="3" s="1"/>
  <c r="C2475" i="3" s="1"/>
  <c r="C2474" i="3" s="1"/>
  <c r="C2473" i="3" s="1"/>
  <c r="C708" i="3"/>
  <c r="C707" i="3" s="1"/>
  <c r="C2017" i="3"/>
  <c r="C2016" i="3" s="1"/>
  <c r="C2412" i="3"/>
  <c r="C679" i="3"/>
  <c r="C678" i="3" s="1"/>
  <c r="C677" i="3" s="1"/>
  <c r="C1834" i="3"/>
  <c r="C2135" i="3"/>
  <c r="C2134" i="3" s="1"/>
  <c r="C2133" i="3" s="1"/>
  <c r="C2132" i="3" s="1"/>
  <c r="C2131" i="3" s="1"/>
  <c r="C2130" i="3" s="1"/>
  <c r="C2129" i="3" s="1"/>
  <c r="C2128" i="3" s="1"/>
  <c r="C2127" i="3" s="1"/>
  <c r="C2126" i="3" s="1"/>
  <c r="C2125" i="3" s="1"/>
  <c r="C2124" i="3" s="1"/>
  <c r="C2123" i="3" s="1"/>
  <c r="C2122" i="3" s="1"/>
  <c r="C2121" i="3" s="1"/>
  <c r="C2120" i="3" s="1"/>
  <c r="C2119" i="3" s="1"/>
  <c r="C2118" i="3" s="1"/>
  <c r="C2117" i="3" s="1"/>
  <c r="C2116" i="3" s="1"/>
  <c r="C2115" i="3" s="1"/>
  <c r="C2114" i="3" s="1"/>
  <c r="C2113" i="3" s="1"/>
  <c r="C2112" i="3" s="1"/>
  <c r="C2111" i="3" s="1"/>
  <c r="C2110" i="3" s="1"/>
  <c r="C2109" i="3" s="1"/>
  <c r="C2108" i="3" s="1"/>
  <c r="C2107" i="3" s="1"/>
  <c r="C767" i="3"/>
  <c r="C766" i="3" s="1"/>
  <c r="C765" i="3" s="1"/>
  <c r="C764" i="3" s="1"/>
  <c r="C763" i="3" s="1"/>
  <c r="C762" i="3" s="1"/>
  <c r="C761" i="3" s="1"/>
  <c r="C760" i="3" s="1"/>
  <c r="C759" i="3" s="1"/>
  <c r="C758" i="3" s="1"/>
  <c r="C757" i="3" s="1"/>
  <c r="C756" i="3" s="1"/>
  <c r="C755" i="3" s="1"/>
  <c r="C754" i="3" s="1"/>
  <c r="C753" i="3" s="1"/>
  <c r="C752" i="3" s="1"/>
  <c r="C751" i="3" s="1"/>
  <c r="C750" i="3" s="1"/>
  <c r="C749" i="3" s="1"/>
  <c r="C748" i="3" s="1"/>
  <c r="C747" i="3" s="1"/>
  <c r="C746" i="3" s="1"/>
  <c r="C745" i="3" s="1"/>
  <c r="C744" i="3" s="1"/>
  <c r="C743" i="3" s="1"/>
  <c r="C742" i="3" s="1"/>
  <c r="C741" i="3" s="1"/>
  <c r="C740" i="3" s="1"/>
  <c r="C739" i="3" s="1"/>
  <c r="C463" i="3"/>
  <c r="C462" i="3" s="1"/>
  <c r="C1106" i="3"/>
  <c r="C1105" i="3" s="1"/>
  <c r="C1104" i="3" s="1"/>
  <c r="C1254" i="3"/>
  <c r="C1253" i="3" s="1"/>
  <c r="C1252" i="3" s="1"/>
  <c r="C1251" i="3" s="1"/>
  <c r="C1250" i="3" s="1"/>
  <c r="C1249" i="3" s="1"/>
  <c r="C1248" i="3" s="1"/>
  <c r="C1247" i="3" s="1"/>
  <c r="C1246" i="3" s="1"/>
  <c r="C1245" i="3" s="1"/>
  <c r="C1244" i="3" s="1"/>
  <c r="C1243" i="3" s="1"/>
  <c r="C1242" i="3" s="1"/>
  <c r="C1241" i="3" s="1"/>
  <c r="C1240" i="3" s="1"/>
  <c r="C1239" i="3" s="1"/>
  <c r="C1238" i="3" s="1"/>
  <c r="C1237" i="3" s="1"/>
  <c r="C1236" i="3" s="1"/>
  <c r="C1235" i="3" s="1"/>
  <c r="C1234" i="3" s="1"/>
  <c r="C1233" i="3" s="1"/>
  <c r="C1232" i="3" s="1"/>
  <c r="C1231" i="3" s="1"/>
  <c r="C1230" i="3" s="1"/>
  <c r="C1229" i="3" s="1"/>
  <c r="C1228" i="3" s="1"/>
  <c r="C1227" i="3" s="1"/>
  <c r="C1347" i="3"/>
  <c r="C1346" i="3" s="1"/>
  <c r="C1437" i="3"/>
  <c r="C1436" i="3" s="1"/>
  <c r="C1435" i="3" s="1"/>
  <c r="C1434" i="3" s="1"/>
  <c r="C1433" i="3" s="1"/>
  <c r="C1432" i="3" s="1"/>
  <c r="C1431" i="3" s="1"/>
  <c r="C1430" i="3" s="1"/>
  <c r="C1429" i="3" s="1"/>
  <c r="C1428" i="3" s="1"/>
  <c r="C1427" i="3" s="1"/>
  <c r="C1426" i="3" s="1"/>
  <c r="C1425" i="3" s="1"/>
  <c r="C1424" i="3" s="1"/>
  <c r="C1423" i="3" s="1"/>
  <c r="C1422" i="3" s="1"/>
  <c r="C1421" i="3" s="1"/>
  <c r="C1420" i="3" s="1"/>
  <c r="C1419" i="3" s="1"/>
  <c r="C1418" i="3" s="1"/>
  <c r="C1417" i="3" s="1"/>
  <c r="C1416" i="3" s="1"/>
  <c r="C1415" i="3" s="1"/>
  <c r="C1414" i="3" s="1"/>
  <c r="C1413" i="3" s="1"/>
  <c r="C1412" i="3" s="1"/>
  <c r="C1411" i="3" s="1"/>
  <c r="C1530" i="3"/>
  <c r="C1619" i="3"/>
  <c r="C1618" i="3" s="1"/>
  <c r="C1617" i="3" s="1"/>
  <c r="C1616" i="3" s="1"/>
  <c r="C1615" i="3" s="1"/>
  <c r="C1614" i="3" s="1"/>
  <c r="C1613" i="3" s="1"/>
  <c r="C1612" i="3" s="1"/>
  <c r="C1611" i="3" s="1"/>
  <c r="C1610" i="3" s="1"/>
  <c r="C1609" i="3" s="1"/>
  <c r="C1608" i="3" s="1"/>
  <c r="C1607" i="3" s="1"/>
  <c r="C1606" i="3" s="1"/>
  <c r="C1605" i="3" s="1"/>
  <c r="C1604" i="3" s="1"/>
  <c r="C1603" i="3" s="1"/>
  <c r="C1602" i="3" s="1"/>
  <c r="C1601" i="3" s="1"/>
  <c r="C1600" i="3" s="1"/>
  <c r="C1599" i="3" s="1"/>
  <c r="C1598" i="3" s="1"/>
  <c r="C1597" i="3" s="1"/>
  <c r="C1596" i="3" s="1"/>
  <c r="C1595" i="3" s="1"/>
  <c r="C1594" i="3" s="1"/>
  <c r="C1593" i="3" s="1"/>
  <c r="C1592" i="3" s="1"/>
  <c r="C1591" i="3" s="1"/>
  <c r="C1680" i="3"/>
  <c r="C1679" i="3" s="1"/>
  <c r="C1678" i="3" s="1"/>
  <c r="C1677" i="3" s="1"/>
  <c r="C1676" i="3" s="1"/>
  <c r="C1675" i="3" s="1"/>
  <c r="C1674" i="3" s="1"/>
  <c r="C1673" i="3" s="1"/>
  <c r="C1672" i="3" s="1"/>
  <c r="C1671" i="3" s="1"/>
  <c r="C1670" i="3" s="1"/>
  <c r="C1669" i="3" s="1"/>
  <c r="C1668" i="3" s="1"/>
  <c r="C1667" i="3" s="1"/>
  <c r="C1666" i="3" s="1"/>
  <c r="C1665" i="3" s="1"/>
  <c r="C1664" i="3" s="1"/>
  <c r="C1663" i="3" s="1"/>
  <c r="C1662" i="3" s="1"/>
  <c r="C1661" i="3" s="1"/>
  <c r="C1660" i="3" s="1"/>
  <c r="C1659" i="3" s="1"/>
  <c r="C1658" i="3" s="1"/>
  <c r="C1657" i="3" s="1"/>
  <c r="C1656" i="3" s="1"/>
  <c r="C1655" i="3" s="1"/>
  <c r="C1654" i="3" s="1"/>
  <c r="C1653" i="3" s="1"/>
  <c r="C1652" i="3" s="1"/>
  <c r="C1651" i="3" s="1"/>
  <c r="C1650" i="3" s="1"/>
  <c r="C1741" i="3"/>
  <c r="C1740" i="3" s="1"/>
  <c r="C1739" i="3" s="1"/>
  <c r="C1738" i="3" s="1"/>
  <c r="C1737" i="3" s="1"/>
  <c r="C1736" i="3" s="1"/>
  <c r="C1735" i="3" s="1"/>
  <c r="C1734" i="3" s="1"/>
  <c r="C1733" i="3" s="1"/>
  <c r="C1732" i="3" s="1"/>
  <c r="C1731" i="3" s="1"/>
  <c r="C1730" i="3" s="1"/>
  <c r="C1729" i="3" s="1"/>
  <c r="C1728" i="3" s="1"/>
  <c r="C1727" i="3" s="1"/>
  <c r="C1726" i="3" s="1"/>
  <c r="C1725" i="3" s="1"/>
  <c r="C1724" i="3" s="1"/>
  <c r="C1723" i="3" s="1"/>
  <c r="C1722" i="3" s="1"/>
  <c r="C1721" i="3" s="1"/>
  <c r="C1720" i="3" s="1"/>
  <c r="C1719" i="3" s="1"/>
  <c r="C1718" i="3" s="1"/>
  <c r="C1717" i="3" s="1"/>
  <c r="C1716" i="3" s="1"/>
  <c r="C1715" i="3" s="1"/>
  <c r="C1714" i="3" s="1"/>
  <c r="C1713" i="3" s="1"/>
  <c r="C1863" i="3"/>
  <c r="C1862" i="3" s="1"/>
  <c r="C1861" i="3" s="1"/>
  <c r="C1860" i="3" s="1"/>
  <c r="C1859" i="3" s="1"/>
  <c r="C1858" i="3" s="1"/>
  <c r="C1857" i="3" s="1"/>
  <c r="C1856" i="3" s="1"/>
  <c r="C1855" i="3" s="1"/>
  <c r="C1854" i="3" s="1"/>
  <c r="C1853" i="3" s="1"/>
  <c r="C1852" i="3" s="1"/>
  <c r="C1851" i="3" s="1"/>
  <c r="C1850" i="3" s="1"/>
  <c r="C1849" i="3" s="1"/>
  <c r="C1848" i="3" s="1"/>
  <c r="C1847" i="3" s="1"/>
  <c r="C1846" i="3" s="1"/>
  <c r="C1845" i="3" s="1"/>
  <c r="C1844" i="3" s="1"/>
  <c r="C1843" i="3" s="1"/>
  <c r="C1842" i="3" s="1"/>
  <c r="C1841" i="3" s="1"/>
  <c r="C1840" i="3" s="1"/>
  <c r="C1839" i="3" s="1"/>
  <c r="C1838" i="3" s="1"/>
  <c r="C1837" i="3" s="1"/>
  <c r="C1836" i="3" s="1"/>
  <c r="C1835" i="3" s="1"/>
  <c r="C2045" i="3"/>
  <c r="C2044" i="3" s="1"/>
  <c r="C2043" i="3" s="1"/>
  <c r="C2042" i="3" s="1"/>
  <c r="C2041" i="3" s="1"/>
  <c r="C2040" i="3" s="1"/>
  <c r="C2039" i="3" s="1"/>
  <c r="C2038" i="3" s="1"/>
  <c r="C2037" i="3" s="1"/>
  <c r="C2036" i="3" s="1"/>
  <c r="C2035" i="3" s="1"/>
  <c r="C2034" i="3" s="1"/>
  <c r="C2033" i="3" s="1"/>
  <c r="C2032" i="3" s="1"/>
  <c r="C2031" i="3" s="1"/>
  <c r="C2030" i="3" s="1"/>
  <c r="C2029" i="3" s="1"/>
  <c r="C2028" i="3" s="1"/>
  <c r="C2027" i="3" s="1"/>
  <c r="C2026" i="3" s="1"/>
  <c r="C2025" i="3" s="1"/>
  <c r="C2024" i="3" s="1"/>
  <c r="C2023" i="3" s="1"/>
  <c r="C2022" i="3" s="1"/>
  <c r="C2021" i="3" s="1"/>
  <c r="C2020" i="3" s="1"/>
  <c r="C2019" i="3" s="1"/>
  <c r="C2018" i="3" s="1"/>
  <c r="C2139" i="3"/>
  <c r="C2138" i="3" s="1"/>
  <c r="C2228" i="3"/>
  <c r="C2227" i="3" s="1"/>
  <c r="C2226" i="3" s="1"/>
  <c r="C2225" i="3" s="1"/>
  <c r="C2224" i="3" s="1"/>
  <c r="C2223" i="3" s="1"/>
  <c r="C2222" i="3" s="1"/>
  <c r="C2221" i="3" s="1"/>
  <c r="C2220" i="3" s="1"/>
  <c r="C2219" i="3" s="1"/>
  <c r="C2218" i="3" s="1"/>
  <c r="C2217" i="3" s="1"/>
  <c r="C2216" i="3" s="1"/>
  <c r="C2215" i="3" s="1"/>
  <c r="C2214" i="3" s="1"/>
  <c r="C2213" i="3" s="1"/>
  <c r="C2212" i="3" s="1"/>
  <c r="C2211" i="3" s="1"/>
  <c r="C2210" i="3" s="1"/>
  <c r="C2209" i="3" s="1"/>
  <c r="C2208" i="3" s="1"/>
  <c r="C2207" i="3" s="1"/>
  <c r="C2206" i="3" s="1"/>
  <c r="C2205" i="3" s="1"/>
  <c r="C2204" i="3" s="1"/>
  <c r="C2203" i="3" s="1"/>
  <c r="C2202" i="3" s="1"/>
  <c r="C2262" i="3"/>
  <c r="C2261" i="3" s="1"/>
  <c r="C2260" i="3" s="1"/>
  <c r="C2533" i="3"/>
  <c r="C2532" i="3" s="1"/>
  <c r="C2531" i="3" s="1"/>
  <c r="C2530" i="3" s="1"/>
  <c r="C2529" i="3" s="1"/>
  <c r="C2528" i="3" s="1"/>
  <c r="C2527" i="3" s="1"/>
  <c r="C2526" i="3" s="1"/>
  <c r="C2525" i="3" s="1"/>
  <c r="C2524" i="3" s="1"/>
  <c r="C2523" i="3" s="1"/>
  <c r="C2522" i="3" s="1"/>
  <c r="C2521" i="3" s="1"/>
  <c r="C2520" i="3" s="1"/>
  <c r="C2519" i="3" s="1"/>
  <c r="C2518" i="3" s="1"/>
  <c r="C2517" i="3" s="1"/>
  <c r="C2516" i="3" s="1"/>
  <c r="C2515" i="3" s="1"/>
  <c r="C2514" i="3" s="1"/>
  <c r="C2513" i="3" s="1"/>
  <c r="C2512" i="3" s="1"/>
  <c r="C2511" i="3" s="1"/>
  <c r="C2510" i="3" s="1"/>
  <c r="C2509" i="3" s="1"/>
  <c r="C2508" i="3" s="1"/>
  <c r="C2507" i="3" s="1"/>
  <c r="C2506" i="3" s="1"/>
  <c r="C2505" i="3" s="1"/>
  <c r="C2504" i="3" s="1"/>
  <c r="C2565" i="3"/>
  <c r="C2597" i="3"/>
  <c r="C2596" i="3" s="1"/>
  <c r="C2595" i="3" s="1"/>
  <c r="C1044" i="3"/>
  <c r="C1043" i="3" s="1"/>
  <c r="C921" i="3"/>
  <c r="C920" i="3" s="1"/>
  <c r="C827" i="3"/>
  <c r="C826" i="3" s="1"/>
  <c r="C825" i="3" s="1"/>
  <c r="C824" i="3" s="1"/>
  <c r="C823" i="3" s="1"/>
  <c r="C822" i="3" s="1"/>
  <c r="C821" i="3" s="1"/>
  <c r="C820" i="3" s="1"/>
  <c r="C819" i="3" s="1"/>
  <c r="C818" i="3" s="1"/>
  <c r="C817" i="3" s="1"/>
  <c r="C816" i="3" s="1"/>
  <c r="C815" i="3" s="1"/>
  <c r="C814" i="3" s="1"/>
  <c r="C813" i="3" s="1"/>
  <c r="C812" i="3" s="1"/>
  <c r="C811" i="3" s="1"/>
  <c r="C810" i="3" s="1"/>
  <c r="C809" i="3" s="1"/>
  <c r="C808" i="3" s="1"/>
  <c r="C807" i="3" s="1"/>
  <c r="C806" i="3" s="1"/>
  <c r="C805" i="3" s="1"/>
  <c r="C804" i="3" s="1"/>
  <c r="C803" i="3" s="1"/>
  <c r="C802" i="3" s="1"/>
  <c r="C801" i="3" s="1"/>
  <c r="C676" i="3"/>
  <c r="C675" i="3" s="1"/>
  <c r="C674" i="3" s="1"/>
  <c r="C613" i="3"/>
  <c r="C612" i="3" s="1"/>
  <c r="C611" i="3" s="1"/>
  <c r="C610" i="3" s="1"/>
  <c r="C609" i="3" s="1"/>
  <c r="C608" i="3" s="1"/>
  <c r="C607" i="3" s="1"/>
  <c r="C606" i="3" s="1"/>
  <c r="C605" i="3" s="1"/>
  <c r="C604" i="3" s="1"/>
  <c r="C603" i="3" s="1"/>
  <c r="C602" i="3" s="1"/>
  <c r="C601" i="3" s="1"/>
  <c r="C600" i="3" s="1"/>
  <c r="C599" i="3" s="1"/>
  <c r="C598" i="3" s="1"/>
  <c r="C597" i="3" s="1"/>
  <c r="C596" i="3" s="1"/>
  <c r="C595" i="3" s="1"/>
  <c r="C594" i="3" s="1"/>
  <c r="C593" i="3" s="1"/>
  <c r="C592" i="3" s="1"/>
  <c r="C591" i="3" s="1"/>
  <c r="C590" i="3" s="1"/>
  <c r="C589" i="3" s="1"/>
  <c r="C588" i="3" s="1"/>
  <c r="C587" i="3" s="1"/>
  <c r="C586" i="3" s="1"/>
  <c r="C585" i="3" s="1"/>
  <c r="C523" i="3"/>
  <c r="C522" i="3" s="1"/>
  <c r="C521" i="3" s="1"/>
  <c r="C520" i="3" s="1"/>
  <c r="C519" i="3" s="1"/>
  <c r="C518" i="3" s="1"/>
  <c r="C517" i="3" s="1"/>
  <c r="C516" i="3" s="1"/>
  <c r="C515" i="3" s="1"/>
  <c r="C514" i="3" s="1"/>
  <c r="C513" i="3" s="1"/>
  <c r="C512" i="3" s="1"/>
  <c r="C511" i="3" s="1"/>
  <c r="C510" i="3" s="1"/>
  <c r="C509" i="3" s="1"/>
  <c r="C508" i="3" s="1"/>
  <c r="C507" i="3" s="1"/>
  <c r="C506" i="3" s="1"/>
  <c r="C505" i="3" s="1"/>
  <c r="C504" i="3" s="1"/>
  <c r="C503" i="3" s="1"/>
  <c r="C502" i="3" s="1"/>
  <c r="C501" i="3" s="1"/>
  <c r="C500" i="3" s="1"/>
  <c r="C499" i="3" s="1"/>
  <c r="C498" i="3" s="1"/>
  <c r="C497" i="3" s="1"/>
  <c r="C496" i="3" s="1"/>
  <c r="C495" i="3" s="1"/>
  <c r="C372" i="3"/>
  <c r="C371" i="3" s="1"/>
  <c r="C370" i="3" s="1"/>
  <c r="C369" i="3" s="1"/>
  <c r="C368" i="3" s="1"/>
  <c r="C367" i="3" s="1"/>
  <c r="C366" i="3" s="1"/>
  <c r="C365" i="3" s="1"/>
  <c r="C364" i="3" s="1"/>
  <c r="C363" i="3" s="1"/>
  <c r="C362" i="3" s="1"/>
  <c r="C361" i="3" s="1"/>
  <c r="C360" i="3" s="1"/>
  <c r="C359" i="3" s="1"/>
  <c r="C358" i="3" s="1"/>
  <c r="C357" i="3" s="1"/>
  <c r="C356" i="3" s="1"/>
  <c r="C355" i="3" s="1"/>
  <c r="C354" i="3" s="1"/>
  <c r="C353" i="3" s="1"/>
  <c r="C352" i="3" s="1"/>
  <c r="C351" i="3" s="1"/>
  <c r="C350" i="3" s="1"/>
  <c r="C349" i="3" s="1"/>
  <c r="C348" i="3" s="1"/>
  <c r="C347" i="3" s="1"/>
  <c r="C346" i="3" s="1"/>
  <c r="C345" i="3" s="1"/>
  <c r="C249" i="3"/>
  <c r="C248" i="3" s="1"/>
  <c r="C247" i="3" s="1"/>
  <c r="C246" i="3" s="1"/>
  <c r="C245" i="3" s="1"/>
  <c r="C244" i="3" s="1"/>
  <c r="C243" i="3" s="1"/>
  <c r="C242" i="3" s="1"/>
  <c r="C241" i="3" s="1"/>
  <c r="C240" i="3" s="1"/>
  <c r="C239" i="3" s="1"/>
  <c r="C238" i="3" s="1"/>
  <c r="C237" i="3" s="1"/>
  <c r="C236" i="3" s="1"/>
  <c r="C235" i="3" s="1"/>
  <c r="C234" i="3" s="1"/>
  <c r="C233" i="3" s="1"/>
  <c r="C232" i="3" s="1"/>
  <c r="C231" i="3" s="1"/>
  <c r="C230" i="3" s="1"/>
  <c r="C229" i="3" s="1"/>
  <c r="C228" i="3" s="1"/>
  <c r="C227" i="3" s="1"/>
  <c r="C226" i="3" s="1"/>
  <c r="C225" i="3" s="1"/>
  <c r="C224" i="3" s="1"/>
  <c r="C223" i="3" s="1"/>
  <c r="C222" i="3" s="1"/>
  <c r="C221" i="3" s="1"/>
  <c r="C220" i="3" s="1"/>
  <c r="C129" i="3"/>
  <c r="C128" i="3" s="1"/>
  <c r="C1192" i="3"/>
  <c r="C1191" i="3" s="1"/>
  <c r="C1190" i="3" s="1"/>
  <c r="C1189" i="3" s="1"/>
  <c r="C1188" i="3" s="1"/>
  <c r="C1187" i="3" s="1"/>
  <c r="C1186" i="3" s="1"/>
  <c r="C1185" i="3" s="1"/>
  <c r="C1184" i="3" s="1"/>
  <c r="C1183" i="3" s="1"/>
  <c r="C1182" i="3" s="1"/>
  <c r="C1181" i="3" s="1"/>
  <c r="C1180" i="3" s="1"/>
  <c r="C1179" i="3" s="1"/>
  <c r="C1178" i="3" s="1"/>
  <c r="C1177" i="3" s="1"/>
  <c r="C1176" i="3" s="1"/>
  <c r="C1175" i="3" s="1"/>
  <c r="C1174" i="3" s="1"/>
  <c r="C1173" i="3" s="1"/>
  <c r="C1172" i="3" s="1"/>
  <c r="C1171" i="3" s="1"/>
  <c r="C1170" i="3" s="1"/>
  <c r="C1169" i="3" s="1"/>
  <c r="C1168" i="3" s="1"/>
  <c r="C1167" i="3" s="1"/>
  <c r="C2014" i="3"/>
  <c r="C2013" i="3" s="1"/>
  <c r="C2012" i="3" s="1"/>
  <c r="C2011" i="3" s="1"/>
  <c r="C2010" i="3" s="1"/>
  <c r="C2009" i="3" s="1"/>
  <c r="C2008" i="3" s="1"/>
  <c r="C2007" i="3" s="1"/>
  <c r="C2006" i="3" s="1"/>
  <c r="C2005" i="3" s="1"/>
  <c r="C2004" i="3" s="1"/>
  <c r="C2003" i="3" s="1"/>
  <c r="C2002" i="3" s="1"/>
  <c r="C2001" i="3" s="1"/>
  <c r="C2000" i="3" s="1"/>
  <c r="C1999" i="3" s="1"/>
  <c r="C1998" i="3" s="1"/>
  <c r="C1997" i="3" s="1"/>
  <c r="C1996" i="3" s="1"/>
  <c r="C1995" i="3" s="1"/>
  <c r="C1994" i="3" s="1"/>
  <c r="C1993" i="3" s="1"/>
  <c r="C1992" i="3" s="1"/>
  <c r="C1991" i="3" s="1"/>
  <c r="C1990" i="3" s="1"/>
  <c r="C1989" i="3" s="1"/>
  <c r="C1988" i="3" s="1"/>
  <c r="C1987" i="3" s="1"/>
  <c r="C1986" i="3" s="1"/>
  <c r="C2627" i="3"/>
  <c r="C891" i="3"/>
  <c r="C890" i="3" s="1"/>
  <c r="C555" i="3"/>
  <c r="C554" i="3" s="1"/>
  <c r="C1833" i="3"/>
  <c r="C1832" i="3" s="1"/>
  <c r="C1831" i="3" s="1"/>
  <c r="C1830" i="3" s="1"/>
  <c r="C1829" i="3" s="1"/>
  <c r="C1828" i="3" s="1"/>
  <c r="C1827" i="3" s="1"/>
  <c r="C1826" i="3" s="1"/>
  <c r="C1825" i="3" s="1"/>
  <c r="C1824" i="3" s="1"/>
  <c r="C1823" i="3" s="1"/>
  <c r="C1822" i="3" s="1"/>
  <c r="C1821" i="3" s="1"/>
  <c r="C1820" i="3" s="1"/>
  <c r="C1819" i="3" s="1"/>
  <c r="C1818" i="3" s="1"/>
  <c r="C1817" i="3" s="1"/>
  <c r="C1816" i="3" s="1"/>
  <c r="C1815" i="3" s="1"/>
  <c r="C1814" i="3" s="1"/>
  <c r="C1813" i="3" s="1"/>
  <c r="C1812" i="3" s="1"/>
  <c r="C1811" i="3" s="1"/>
  <c r="C1810" i="3" s="1"/>
  <c r="C1809" i="3" s="1"/>
  <c r="C1808" i="3" s="1"/>
  <c r="C1807" i="3" s="1"/>
  <c r="C1806" i="3" s="1"/>
  <c r="C1805" i="3" s="1"/>
  <c r="C1804" i="3" s="1"/>
  <c r="C1803" i="3" s="1"/>
  <c r="C2594" i="3"/>
  <c r="C2593" i="3" s="1"/>
  <c r="C2592" i="3" s="1"/>
  <c r="C2591" i="3" s="1"/>
  <c r="C2590" i="3" s="1"/>
  <c r="C2589" i="3" s="1"/>
  <c r="C2588" i="3" s="1"/>
  <c r="C2587" i="3" s="1"/>
  <c r="C2586" i="3" s="1"/>
  <c r="C2585" i="3" s="1"/>
  <c r="C2584" i="3" s="1"/>
  <c r="C2583" i="3" s="1"/>
  <c r="C2582" i="3" s="1"/>
  <c r="C2581" i="3" s="1"/>
  <c r="C2580" i="3" s="1"/>
  <c r="C2579" i="3" s="1"/>
  <c r="C2578" i="3" s="1"/>
  <c r="C2577" i="3" s="1"/>
  <c r="C2576" i="3" s="1"/>
  <c r="C2575" i="3" s="1"/>
  <c r="C2574" i="3" s="1"/>
  <c r="C2573" i="3" s="1"/>
  <c r="C2572" i="3" s="1"/>
  <c r="C2571" i="3" s="1"/>
  <c r="C2570" i="3" s="1"/>
  <c r="C2569" i="3" s="1"/>
  <c r="C2568" i="3" s="1"/>
  <c r="C2567" i="3" s="1"/>
  <c r="C71" i="3"/>
  <c r="C70" i="3" s="1"/>
  <c r="C69" i="3" s="1"/>
  <c r="C1315" i="3"/>
  <c r="C1314" i="3" s="1"/>
  <c r="C1313" i="3" s="1"/>
  <c r="C1312" i="3" s="1"/>
  <c r="C1311" i="3" s="1"/>
  <c r="C1310" i="3" s="1"/>
  <c r="C1375" i="3"/>
  <c r="C1133" i="3"/>
  <c r="C1132" i="3" s="1"/>
  <c r="C1131" i="3" s="1"/>
  <c r="C1130" i="3" s="1"/>
  <c r="C1129" i="3" s="1"/>
  <c r="C1128" i="3" s="1"/>
  <c r="C1127" i="3" s="1"/>
  <c r="C1126" i="3" s="1"/>
  <c r="C1125" i="3" s="1"/>
  <c r="C1124" i="3" s="1"/>
  <c r="C1123" i="3" s="1"/>
  <c r="C1122" i="3" s="1"/>
  <c r="C1121" i="3" s="1"/>
  <c r="C1120" i="3" s="1"/>
  <c r="C1119" i="3" s="1"/>
  <c r="C1118" i="3" s="1"/>
  <c r="C1117" i="3" s="1"/>
  <c r="C1116" i="3" s="1"/>
  <c r="C1115" i="3" s="1"/>
  <c r="C1114" i="3" s="1"/>
  <c r="C1113" i="3" s="1"/>
  <c r="C1112" i="3" s="1"/>
  <c r="C1111" i="3" s="1"/>
  <c r="C1110" i="3" s="1"/>
  <c r="C1109" i="3" s="1"/>
  <c r="C1108" i="3" s="1"/>
  <c r="C1107" i="3" s="1"/>
  <c r="C1256" i="3"/>
  <c r="C1255" i="3" s="1"/>
  <c r="C1621" i="3"/>
  <c r="C1620" i="3" s="1"/>
  <c r="C1865" i="3"/>
  <c r="C1864" i="3" s="1"/>
  <c r="C1984" i="3"/>
  <c r="C1983" i="3" s="1"/>
  <c r="C1982" i="3" s="1"/>
  <c r="C1981" i="3" s="1"/>
  <c r="C1980" i="3" s="1"/>
  <c r="C1979" i="3" s="1"/>
  <c r="C1978" i="3" s="1"/>
  <c r="C1977" i="3" s="1"/>
  <c r="C1976" i="3" s="1"/>
  <c r="C1975" i="3" s="1"/>
  <c r="C1974" i="3" s="1"/>
  <c r="C1973" i="3" s="1"/>
  <c r="C1972" i="3" s="1"/>
  <c r="C1971" i="3" s="1"/>
  <c r="C1970" i="3" s="1"/>
  <c r="C1969" i="3" s="1"/>
  <c r="C1968" i="3" s="1"/>
  <c r="C1967" i="3" s="1"/>
  <c r="C1966" i="3" s="1"/>
  <c r="C1965" i="3" s="1"/>
  <c r="C1964" i="3" s="1"/>
  <c r="C1963" i="3" s="1"/>
  <c r="C1962" i="3" s="1"/>
  <c r="C1961" i="3" s="1"/>
  <c r="C1960" i="3" s="1"/>
  <c r="C1959" i="3" s="1"/>
  <c r="C1958" i="3" s="1"/>
  <c r="C1957" i="3" s="1"/>
  <c r="C1956" i="3" s="1"/>
  <c r="C2047" i="3"/>
  <c r="C2046" i="3" s="1"/>
  <c r="C2200" i="3"/>
  <c r="C2199" i="3" s="1"/>
  <c r="C2230" i="3"/>
  <c r="C2229" i="3" s="1"/>
  <c r="C2382" i="3"/>
  <c r="C2381" i="3" s="1"/>
  <c r="C2444" i="3"/>
  <c r="C2443" i="3" s="1"/>
  <c r="C2442" i="3" s="1"/>
  <c r="C2535" i="3"/>
  <c r="C2534" i="3" s="1"/>
  <c r="C2566" i="3"/>
  <c r="C2625" i="3"/>
  <c r="C2624" i="3" s="1"/>
  <c r="C2623" i="3" s="1"/>
  <c r="C2622" i="3" s="1"/>
  <c r="C2621" i="3" s="1"/>
  <c r="C2620" i="3" s="1"/>
  <c r="C2619" i="3" s="1"/>
  <c r="C2618" i="3" s="1"/>
  <c r="C2617" i="3" s="1"/>
  <c r="C2616" i="3" s="1"/>
  <c r="C2615" i="3" s="1"/>
  <c r="C2614" i="3" s="1"/>
  <c r="C2613" i="3" s="1"/>
  <c r="C2612" i="3" s="1"/>
  <c r="C2611" i="3" s="1"/>
  <c r="C2610" i="3" s="1"/>
  <c r="C2609" i="3" s="1"/>
  <c r="C2608" i="3" s="1"/>
  <c r="C2607" i="3" s="1"/>
  <c r="C2606" i="3" s="1"/>
  <c r="C2605" i="3" s="1"/>
  <c r="C2604" i="3" s="1"/>
  <c r="C2603" i="3" s="1"/>
  <c r="C2602" i="3" s="1"/>
  <c r="C2601" i="3" s="1"/>
  <c r="C2600" i="3" s="1"/>
  <c r="C2599" i="3" s="1"/>
  <c r="C2598" i="3" s="1"/>
  <c r="C1042" i="3"/>
  <c r="C1041" i="3" s="1"/>
  <c r="C1040" i="3" s="1"/>
  <c r="C1039" i="3" s="1"/>
  <c r="C1038" i="3" s="1"/>
  <c r="C1037" i="3" s="1"/>
  <c r="C1036" i="3" s="1"/>
  <c r="C1035" i="3" s="1"/>
  <c r="C1034" i="3" s="1"/>
  <c r="C1033" i="3" s="1"/>
  <c r="C1032" i="3" s="1"/>
  <c r="C1031" i="3" s="1"/>
  <c r="C1030" i="3" s="1"/>
  <c r="C1029" i="3" s="1"/>
  <c r="C1028" i="3" s="1"/>
  <c r="C1027" i="3" s="1"/>
  <c r="C1026" i="3" s="1"/>
  <c r="C1025" i="3" s="1"/>
  <c r="C1024" i="3" s="1"/>
  <c r="C1023" i="3" s="1"/>
  <c r="C1022" i="3" s="1"/>
  <c r="C1021" i="3" s="1"/>
  <c r="C1020" i="3" s="1"/>
  <c r="C1019" i="3" s="1"/>
  <c r="C1018" i="3" s="1"/>
  <c r="C1017" i="3" s="1"/>
  <c r="C1016" i="3" s="1"/>
  <c r="C1015" i="3" s="1"/>
  <c r="C1014" i="3" s="1"/>
  <c r="C1013" i="3" s="1"/>
  <c r="C919" i="3"/>
  <c r="C800" i="3"/>
  <c r="C799" i="3" s="1"/>
  <c r="C738" i="3"/>
  <c r="C673" i="3"/>
  <c r="C672" i="3" s="1"/>
  <c r="C671" i="3" s="1"/>
  <c r="C670" i="3" s="1"/>
  <c r="C669" i="3" s="1"/>
  <c r="C668" i="3" s="1"/>
  <c r="C667" i="3" s="1"/>
  <c r="C666" i="3" s="1"/>
  <c r="C665" i="3" s="1"/>
  <c r="C664" i="3" s="1"/>
  <c r="C663" i="3" s="1"/>
  <c r="C662" i="3" s="1"/>
  <c r="C661" i="3" s="1"/>
  <c r="C660" i="3" s="1"/>
  <c r="C659" i="3" s="1"/>
  <c r="C658" i="3" s="1"/>
  <c r="C657" i="3" s="1"/>
  <c r="C656" i="3" s="1"/>
  <c r="C655" i="3" s="1"/>
  <c r="C654" i="3" s="1"/>
  <c r="C653" i="3" s="1"/>
  <c r="C652" i="3" s="1"/>
  <c r="C651" i="3" s="1"/>
  <c r="C650" i="3" s="1"/>
  <c r="C649" i="3" s="1"/>
  <c r="C648" i="3" s="1"/>
  <c r="C434" i="3"/>
  <c r="C280" i="3"/>
  <c r="C279" i="3" s="1"/>
  <c r="C127" i="3"/>
  <c r="C126" i="3" s="1"/>
  <c r="C125" i="3" s="1"/>
  <c r="C124" i="3" s="1"/>
  <c r="C123" i="3" s="1"/>
  <c r="C122" i="3" s="1"/>
  <c r="C121" i="3" s="1"/>
  <c r="C120" i="3" s="1"/>
  <c r="C119" i="3" s="1"/>
  <c r="C118" i="3" s="1"/>
  <c r="C117" i="3" s="1"/>
  <c r="C116" i="3" s="1"/>
  <c r="C115" i="3" s="1"/>
  <c r="C114" i="3" s="1"/>
  <c r="C113" i="3" s="1"/>
  <c r="C112" i="3" s="1"/>
  <c r="C111" i="3" s="1"/>
  <c r="C110" i="3" s="1"/>
  <c r="C109" i="3" s="1"/>
  <c r="C108" i="3" s="1"/>
  <c r="C107" i="3" s="1"/>
  <c r="C106" i="3" s="1"/>
  <c r="C105" i="3" s="1"/>
  <c r="C104" i="3" s="1"/>
  <c r="C103" i="3" s="1"/>
  <c r="C102" i="3" s="1"/>
  <c r="C101" i="3" s="1"/>
  <c r="C100" i="3" s="1"/>
  <c r="C37" i="3"/>
  <c r="C36" i="3" s="1"/>
  <c r="C35" i="3" s="1"/>
  <c r="C34" i="3" s="1"/>
  <c r="C33" i="3" s="1"/>
  <c r="C32" i="3" s="1"/>
  <c r="C31" i="3" s="1"/>
  <c r="C30" i="3" s="1"/>
  <c r="C29" i="3" s="1"/>
  <c r="C28" i="3" s="1"/>
  <c r="C27" i="3" s="1"/>
  <c r="C26" i="3" s="1"/>
  <c r="C25" i="3" s="1"/>
  <c r="C24" i="3" s="1"/>
  <c r="C23" i="3" s="1"/>
  <c r="C22" i="3" s="1"/>
  <c r="C21" i="3" s="1"/>
  <c r="C20" i="3" s="1"/>
  <c r="C19" i="3" s="1"/>
  <c r="C18" i="3" s="1"/>
  <c r="C17" i="3" s="1"/>
  <c r="C16" i="3" s="1"/>
  <c r="C15" i="3" s="1"/>
  <c r="C14" i="3" s="1"/>
  <c r="C13" i="3" s="1"/>
  <c r="C12" i="3" s="1"/>
  <c r="C11" i="3" s="1"/>
  <c r="C10" i="3" s="1"/>
  <c r="C1135" i="3"/>
  <c r="C1134" i="3" s="1"/>
  <c r="C1498" i="3"/>
  <c r="C1497" i="3" s="1"/>
  <c r="C1496" i="3" s="1"/>
  <c r="C1495" i="3" s="1"/>
  <c r="C1494" i="3" s="1"/>
  <c r="C1493" i="3" s="1"/>
  <c r="C1492" i="3" s="1"/>
  <c r="C1491" i="3" s="1"/>
  <c r="C1490" i="3" s="1"/>
  <c r="C1489" i="3" s="1"/>
  <c r="C1488" i="3" s="1"/>
  <c r="C1487" i="3" s="1"/>
  <c r="C1486" i="3" s="1"/>
  <c r="C1485" i="3" s="1"/>
  <c r="C1484" i="3" s="1"/>
  <c r="C1483" i="3" s="1"/>
  <c r="C1482" i="3" s="1"/>
  <c r="C1481" i="3" s="1"/>
  <c r="C1480" i="3" s="1"/>
  <c r="C1479" i="3" s="1"/>
  <c r="C1478" i="3" s="1"/>
  <c r="C1477" i="3" s="1"/>
  <c r="C1476" i="3" s="1"/>
  <c r="C1475" i="3" s="1"/>
  <c r="C1474" i="3" s="1"/>
  <c r="C1473" i="3" s="1"/>
  <c r="C1472" i="3" s="1"/>
  <c r="C1772" i="3"/>
  <c r="C1771" i="3" s="1"/>
  <c r="C1770" i="3" s="1"/>
  <c r="C1769" i="3" s="1"/>
  <c r="C1768" i="3" s="1"/>
  <c r="C1767" i="3" s="1"/>
  <c r="C1766" i="3" s="1"/>
  <c r="C1765" i="3" s="1"/>
  <c r="C1764" i="3" s="1"/>
  <c r="C1763" i="3" s="1"/>
  <c r="C1762" i="3" s="1"/>
  <c r="C1761" i="3" s="1"/>
  <c r="C1760" i="3" s="1"/>
  <c r="C1759" i="3" s="1"/>
  <c r="C1758" i="3" s="1"/>
  <c r="C1757" i="3" s="1"/>
  <c r="C1756" i="3" s="1"/>
  <c r="C1755" i="3" s="1"/>
  <c r="C1754" i="3" s="1"/>
  <c r="C1753" i="3" s="1"/>
  <c r="C1752" i="3" s="1"/>
  <c r="C1751" i="3" s="1"/>
  <c r="C1750" i="3" s="1"/>
  <c r="C1749" i="3" s="1"/>
  <c r="C1748" i="3" s="1"/>
  <c r="C1747" i="3" s="1"/>
  <c r="C1746" i="3" s="1"/>
  <c r="C1745" i="3" s="1"/>
  <c r="C798" i="3"/>
  <c r="C797" i="3" s="1"/>
  <c r="C796" i="3" s="1"/>
  <c r="C795" i="3" s="1"/>
  <c r="C794" i="3" s="1"/>
  <c r="C793" i="3" s="1"/>
  <c r="C792" i="3" s="1"/>
  <c r="C494" i="3"/>
  <c r="C493" i="3" s="1"/>
  <c r="C190" i="3"/>
  <c r="C1922" i="3"/>
  <c r="C1921" i="3" s="1"/>
  <c r="C1920" i="3" s="1"/>
  <c r="C1919" i="3" s="1"/>
  <c r="C1918" i="3" s="1"/>
  <c r="C1917" i="3" s="1"/>
  <c r="C1916" i="3" s="1"/>
  <c r="C1915" i="3" s="1"/>
  <c r="C1914" i="3" s="1"/>
  <c r="C1913" i="3" s="1"/>
  <c r="C1912" i="3" s="1"/>
  <c r="C1911" i="3" s="1"/>
  <c r="C1910" i="3" s="1"/>
  <c r="C1909" i="3" s="1"/>
  <c r="C1908" i="3" s="1"/>
  <c r="C1907" i="3" s="1"/>
  <c r="C1906" i="3" s="1"/>
  <c r="C1905" i="3" s="1"/>
  <c r="C1904" i="3" s="1"/>
  <c r="C1903" i="3" s="1"/>
  <c r="C1902" i="3" s="1"/>
  <c r="C1901" i="3" s="1"/>
  <c r="C1900" i="3" s="1"/>
  <c r="C1899" i="3" s="1"/>
  <c r="C1898" i="3" s="1"/>
  <c r="C1897" i="3" s="1"/>
  <c r="C1896" i="3" s="1"/>
  <c r="C1895" i="3" s="1"/>
  <c r="C2259" i="3"/>
  <c r="C2258" i="3" s="1"/>
  <c r="C2257" i="3" s="1"/>
  <c r="C2256" i="3" s="1"/>
  <c r="C2255" i="3" s="1"/>
  <c r="C2254" i="3" s="1"/>
  <c r="C2253" i="3" s="1"/>
  <c r="C2252" i="3" s="1"/>
  <c r="C2251" i="3" s="1"/>
  <c r="C2250" i="3" s="1"/>
  <c r="C2249" i="3" s="1"/>
  <c r="C2248" i="3" s="1"/>
  <c r="C2247" i="3" s="1"/>
  <c r="C2246" i="3" s="1"/>
  <c r="C2245" i="3" s="1"/>
  <c r="C2244" i="3" s="1"/>
  <c r="C2243" i="3" s="1"/>
  <c r="C2242" i="3" s="1"/>
  <c r="C2241" i="3" s="1"/>
  <c r="C2240" i="3" s="1"/>
  <c r="C2239" i="3" s="1"/>
  <c r="C2238" i="3" s="1"/>
  <c r="C2237" i="3" s="1"/>
  <c r="C2236" i="3" s="1"/>
  <c r="C2235" i="3" s="1"/>
  <c r="C2234" i="3" s="1"/>
  <c r="C2233" i="3" s="1"/>
  <c r="C2232" i="3" s="1"/>
  <c r="C2231" i="3" s="1"/>
  <c r="C311" i="3"/>
  <c r="C310" i="3" s="1"/>
  <c r="C309" i="3" s="1"/>
  <c r="C308" i="3" s="1"/>
  <c r="C307" i="3" s="1"/>
  <c r="C306" i="3" s="1"/>
  <c r="C305" i="3" s="1"/>
  <c r="C304" i="3" s="1"/>
  <c r="C303" i="3" s="1"/>
  <c r="C302" i="3" s="1"/>
  <c r="C301" i="3" s="1"/>
  <c r="C300" i="3" s="1"/>
  <c r="C299" i="3" s="1"/>
  <c r="C298" i="3" s="1"/>
  <c r="C297" i="3" s="1"/>
  <c r="C296" i="3" s="1"/>
  <c r="C295" i="3" s="1"/>
  <c r="C294" i="3" s="1"/>
  <c r="C293" i="3" s="1"/>
  <c r="C292" i="3" s="1"/>
  <c r="C291" i="3" s="1"/>
  <c r="C290" i="3" s="1"/>
  <c r="C289" i="3" s="1"/>
  <c r="C288" i="3" s="1"/>
  <c r="C287" i="3" s="1"/>
  <c r="C286" i="3" s="1"/>
  <c r="C285" i="3" s="1"/>
  <c r="C284" i="3" s="1"/>
  <c r="C283" i="3" s="1"/>
  <c r="C1103" i="3"/>
  <c r="C1102" i="3" s="1"/>
  <c r="C1101" i="3" s="1"/>
  <c r="C1100" i="3" s="1"/>
  <c r="C1099" i="3" s="1"/>
  <c r="C1098" i="3" s="1"/>
  <c r="C1097" i="3" s="1"/>
  <c r="C1096" i="3" s="1"/>
  <c r="C1095" i="3" s="1"/>
  <c r="C1094" i="3" s="1"/>
  <c r="C1093" i="3" s="1"/>
  <c r="C1092" i="3" s="1"/>
  <c r="C1091" i="3" s="1"/>
  <c r="C1090" i="3" s="1"/>
  <c r="C1089" i="3" s="1"/>
  <c r="C1088" i="3" s="1"/>
  <c r="C1087" i="3" s="1"/>
  <c r="C1086" i="3" s="1"/>
  <c r="C1085" i="3" s="1"/>
  <c r="C1084" i="3" s="1"/>
  <c r="C1083" i="3" s="1"/>
  <c r="C1082" i="3" s="1"/>
  <c r="C1081" i="3" s="1"/>
  <c r="C1080" i="3" s="1"/>
  <c r="C1079" i="3" s="1"/>
  <c r="C1078" i="3" s="1"/>
  <c r="C1077" i="3" s="1"/>
  <c r="C1076" i="3" s="1"/>
  <c r="C1075" i="3" s="1"/>
  <c r="C1074" i="3" s="1"/>
  <c r="C1953" i="3"/>
  <c r="C1952" i="3" s="1"/>
  <c r="C1951" i="3" s="1"/>
  <c r="C1950" i="3" s="1"/>
  <c r="C1949" i="3" s="1"/>
  <c r="C1948" i="3" s="1"/>
  <c r="C1947" i="3" s="1"/>
  <c r="C1946" i="3" s="1"/>
  <c r="C1945" i="3" s="1"/>
  <c r="C1944" i="3" s="1"/>
  <c r="C1943" i="3" s="1"/>
  <c r="C1942" i="3" s="1"/>
  <c r="C1941" i="3" s="1"/>
  <c r="C1940" i="3" s="1"/>
  <c r="C1939" i="3" s="1"/>
  <c r="C1938" i="3" s="1"/>
  <c r="C1937" i="3" s="1"/>
  <c r="C1936" i="3" s="1"/>
  <c r="C1935" i="3" s="1"/>
  <c r="C1934" i="3" s="1"/>
  <c r="C1933" i="3" s="1"/>
  <c r="C1932" i="3" s="1"/>
  <c r="C1931" i="3" s="1"/>
  <c r="C1930" i="3" s="1"/>
  <c r="C1929" i="3" s="1"/>
  <c r="C1928" i="3" s="1"/>
  <c r="C1927" i="3" s="1"/>
  <c r="C1926" i="3" s="1"/>
  <c r="C1925" i="3" s="1"/>
  <c r="C1924" i="3" s="1"/>
  <c r="C1923" i="3" s="1"/>
  <c r="C2441" i="3"/>
  <c r="C2440" i="3" s="1"/>
  <c r="C2439" i="3" s="1"/>
  <c r="C2438" i="3" s="1"/>
  <c r="C2437" i="3" s="1"/>
  <c r="C2436" i="3" s="1"/>
  <c r="C2435" i="3" s="1"/>
  <c r="C2434" i="3" s="1"/>
  <c r="C2433" i="3" s="1"/>
  <c r="C2432" i="3" s="1"/>
  <c r="C2431" i="3" s="1"/>
  <c r="C2430" i="3" s="1"/>
  <c r="C2429" i="3" s="1"/>
  <c r="C2428" i="3" s="1"/>
  <c r="C2427" i="3" s="1"/>
  <c r="C2426" i="3" s="1"/>
  <c r="C2425" i="3" s="1"/>
  <c r="C2424" i="3" s="1"/>
  <c r="C2423" i="3" s="1"/>
  <c r="C2422" i="3" s="1"/>
  <c r="C2421" i="3" s="1"/>
  <c r="C2420" i="3" s="1"/>
  <c r="C2419" i="3" s="1"/>
  <c r="C2418" i="3" s="1"/>
  <c r="C2417" i="3" s="1"/>
  <c r="C2416" i="3" s="1"/>
  <c r="C2415" i="3" s="1"/>
  <c r="C2414" i="3" s="1"/>
  <c r="C2413" i="3" s="1"/>
  <c r="C2684" i="3"/>
  <c r="C2683" i="3" s="1"/>
  <c r="C2682" i="3" s="1"/>
  <c r="C2681" i="3" s="1"/>
  <c r="C2680" i="3" s="1"/>
  <c r="C2679" i="3" s="1"/>
  <c r="C2678" i="3" s="1"/>
  <c r="C2677" i="3" s="1"/>
  <c r="C2676" i="3" s="1"/>
  <c r="C2675" i="3" s="1"/>
  <c r="C2674" i="3" s="1"/>
  <c r="C2673" i="3" s="1"/>
  <c r="C2672" i="3" s="1"/>
  <c r="C2671" i="3" s="1"/>
  <c r="C2670" i="3" s="1"/>
  <c r="C2669" i="3" s="1"/>
  <c r="C2668" i="3" s="1"/>
  <c r="C2667" i="3" s="1"/>
  <c r="C2666" i="3" s="1"/>
  <c r="C2665" i="3" s="1"/>
  <c r="C2664" i="3" s="1"/>
  <c r="C2663" i="3" s="1"/>
  <c r="C2662" i="3" s="1"/>
  <c r="C2661" i="3" s="1"/>
  <c r="C2660" i="3" s="1"/>
  <c r="C2659" i="3" s="1"/>
  <c r="C2658" i="3" s="1"/>
  <c r="C2657" i="3" s="1"/>
  <c r="C2656" i="3" s="1"/>
  <c r="C2655" i="3" s="1"/>
  <c r="C2654" i="3" s="1"/>
  <c r="C617" i="3"/>
  <c r="C616" i="3" s="1"/>
  <c r="C615" i="3" s="1"/>
  <c r="C68" i="3"/>
  <c r="C67" i="3" s="1"/>
  <c r="C66" i="3" s="1"/>
  <c r="C65" i="3" s="1"/>
  <c r="C64" i="3" s="1"/>
  <c r="C63" i="3" s="1"/>
  <c r="C62" i="3" s="1"/>
  <c r="C61" i="3" s="1"/>
  <c r="C60" i="3" s="1"/>
  <c r="C59" i="3" s="1"/>
  <c r="C58" i="3" s="1"/>
  <c r="C57" i="3" s="1"/>
  <c r="C56" i="3" s="1"/>
  <c r="C55" i="3" s="1"/>
  <c r="C54" i="3" s="1"/>
  <c r="C53" i="3" s="1"/>
  <c r="C52" i="3" s="1"/>
  <c r="C51" i="3" s="1"/>
  <c r="C50" i="3" s="1"/>
  <c r="C49" i="3" s="1"/>
  <c r="C48" i="3" s="1"/>
  <c r="C47" i="3" s="1"/>
  <c r="C46" i="3" s="1"/>
  <c r="C45" i="3" s="1"/>
  <c r="C44" i="3" s="1"/>
  <c r="C43" i="3" s="1"/>
  <c r="C42" i="3" s="1"/>
  <c r="C41" i="3" s="1"/>
  <c r="C40" i="3" s="1"/>
  <c r="C1072" i="3"/>
  <c r="C1071" i="3" s="1"/>
  <c r="C1070" i="3" s="1"/>
  <c r="C1069" i="3" s="1"/>
  <c r="C1068" i="3" s="1"/>
  <c r="C1067" i="3" s="1"/>
  <c r="C1066" i="3" s="1"/>
  <c r="C1065" i="3" s="1"/>
  <c r="C1064" i="3" s="1"/>
  <c r="C1063" i="3" s="1"/>
  <c r="C1062" i="3" s="1"/>
  <c r="C1061" i="3" s="1"/>
  <c r="C1060" i="3" s="1"/>
  <c r="C1059" i="3" s="1"/>
  <c r="C1058" i="3" s="1"/>
  <c r="C1057" i="3" s="1"/>
  <c r="C1056" i="3" s="1"/>
  <c r="C1055" i="3" s="1"/>
  <c r="C1054" i="3" s="1"/>
  <c r="C1053" i="3" s="1"/>
  <c r="C1052" i="3" s="1"/>
  <c r="C1051" i="3" s="1"/>
  <c r="C1050" i="3" s="1"/>
  <c r="C1049" i="3" s="1"/>
  <c r="C1048" i="3" s="1"/>
  <c r="C1047" i="3" s="1"/>
  <c r="C1046" i="3" s="1"/>
  <c r="C1045" i="3" s="1"/>
  <c r="C1223" i="3"/>
  <c r="C1222" i="3" s="1"/>
  <c r="C1221" i="3" s="1"/>
  <c r="C1220" i="3" s="1"/>
  <c r="C1219" i="3" s="1"/>
  <c r="C1218" i="3" s="1"/>
  <c r="C1217" i="3" s="1"/>
  <c r="C1216" i="3" s="1"/>
  <c r="C1215" i="3" s="1"/>
  <c r="C1214" i="3" s="1"/>
  <c r="C1213" i="3" s="1"/>
  <c r="C1212" i="3" s="1"/>
  <c r="C1211" i="3" s="1"/>
  <c r="C1210" i="3" s="1"/>
  <c r="C1209" i="3" s="1"/>
  <c r="C1208" i="3" s="1"/>
  <c r="C1207" i="3" s="1"/>
  <c r="C1206" i="3" s="1"/>
  <c r="C1205" i="3" s="1"/>
  <c r="C1204" i="3" s="1"/>
  <c r="C1203" i="3" s="1"/>
  <c r="C1202" i="3" s="1"/>
  <c r="C1201" i="3" s="1"/>
  <c r="C1200" i="3" s="1"/>
  <c r="C1199" i="3" s="1"/>
  <c r="C1198" i="3" s="1"/>
  <c r="C1197" i="3" s="1"/>
  <c r="C1196" i="3" s="1"/>
  <c r="C1195" i="3" s="1"/>
  <c r="C1284" i="3"/>
  <c r="C1283" i="3" s="1"/>
  <c r="C1282" i="3" s="1"/>
  <c r="C1281" i="3" s="1"/>
  <c r="C1280" i="3" s="1"/>
  <c r="C1279" i="3" s="1"/>
  <c r="C1278" i="3" s="1"/>
  <c r="C1277" i="3" s="1"/>
  <c r="C1276" i="3" s="1"/>
  <c r="C1275" i="3" s="1"/>
  <c r="C1274" i="3" s="1"/>
  <c r="C1273" i="3" s="1"/>
  <c r="C1272" i="3" s="1"/>
  <c r="C1271" i="3" s="1"/>
  <c r="C1270" i="3" s="1"/>
  <c r="C1269" i="3" s="1"/>
  <c r="C1268" i="3" s="1"/>
  <c r="C1267" i="3" s="1"/>
  <c r="C1266" i="3" s="1"/>
  <c r="C1265" i="3" s="1"/>
  <c r="C1264" i="3" s="1"/>
  <c r="C1263" i="3" s="1"/>
  <c r="C1262" i="3" s="1"/>
  <c r="C1261" i="3" s="1"/>
  <c r="C1260" i="3" s="1"/>
  <c r="C1259" i="3" s="1"/>
  <c r="C1258" i="3" s="1"/>
  <c r="C1257" i="3" s="1"/>
  <c r="C1557" i="3"/>
  <c r="C1556" i="3" s="1"/>
  <c r="C1555" i="3" s="1"/>
  <c r="C1554" i="3" s="1"/>
  <c r="C1553" i="3" s="1"/>
  <c r="C1552" i="3" s="1"/>
  <c r="C1551" i="3" s="1"/>
  <c r="C1550" i="3" s="1"/>
  <c r="C1549" i="3" s="1"/>
  <c r="C1548" i="3" s="1"/>
  <c r="C1547" i="3" s="1"/>
  <c r="C1546" i="3" s="1"/>
  <c r="C1545" i="3" s="1"/>
  <c r="C1544" i="3" s="1"/>
  <c r="C1543" i="3" s="1"/>
  <c r="C1542" i="3" s="1"/>
  <c r="C1541" i="3" s="1"/>
  <c r="C1540" i="3" s="1"/>
  <c r="C1539" i="3" s="1"/>
  <c r="C1538" i="3" s="1"/>
  <c r="C1537" i="3" s="1"/>
  <c r="C1536" i="3" s="1"/>
  <c r="C1535" i="3" s="1"/>
  <c r="C1534" i="3" s="1"/>
  <c r="C1533" i="3" s="1"/>
  <c r="C1532" i="3" s="1"/>
  <c r="C1531" i="3" s="1"/>
  <c r="C1682" i="3"/>
  <c r="C1681" i="3" s="1"/>
  <c r="C1744" i="3"/>
  <c r="C1743" i="3" s="1"/>
  <c r="C1742" i="3" s="1"/>
  <c r="C1894" i="3"/>
  <c r="C1893" i="3" s="1"/>
  <c r="C1892" i="3" s="1"/>
  <c r="C1891" i="3" s="1"/>
  <c r="C1890" i="3" s="1"/>
  <c r="C1889" i="3" s="1"/>
  <c r="C1888" i="3" s="1"/>
  <c r="C1887" i="3" s="1"/>
  <c r="C1886" i="3" s="1"/>
  <c r="C1885" i="3" s="1"/>
  <c r="C1884" i="3" s="1"/>
  <c r="C1883" i="3" s="1"/>
  <c r="C1882" i="3" s="1"/>
  <c r="C1881" i="3" s="1"/>
  <c r="C1880" i="3" s="1"/>
  <c r="C1879" i="3" s="1"/>
  <c r="C1878" i="3" s="1"/>
  <c r="C1877" i="3" s="1"/>
  <c r="C1876" i="3" s="1"/>
  <c r="C1875" i="3" s="1"/>
  <c r="C1874" i="3" s="1"/>
  <c r="C1873" i="3" s="1"/>
  <c r="C1872" i="3" s="1"/>
  <c r="C1871" i="3" s="1"/>
  <c r="C1870" i="3" s="1"/>
  <c r="C1869" i="3" s="1"/>
  <c r="C1868" i="3" s="1"/>
  <c r="C1867" i="3" s="1"/>
  <c r="C1866" i="3" s="1"/>
  <c r="C1985" i="3"/>
  <c r="C2106" i="3"/>
  <c r="C2105" i="3" s="1"/>
  <c r="C2104" i="3" s="1"/>
  <c r="C2103" i="3" s="1"/>
  <c r="C2102" i="3" s="1"/>
  <c r="C2101" i="3" s="1"/>
  <c r="C2100" i="3" s="1"/>
  <c r="C2099" i="3" s="1"/>
  <c r="C2098" i="3" s="1"/>
  <c r="C2097" i="3" s="1"/>
  <c r="C2096" i="3" s="1"/>
  <c r="C2095" i="3" s="1"/>
  <c r="C2094" i="3" s="1"/>
  <c r="C2093" i="3" s="1"/>
  <c r="C2092" i="3" s="1"/>
  <c r="C2091" i="3" s="1"/>
  <c r="C2090" i="3" s="1"/>
  <c r="C2089" i="3" s="1"/>
  <c r="C2088" i="3" s="1"/>
  <c r="C2087" i="3" s="1"/>
  <c r="C2086" i="3" s="1"/>
  <c r="C2085" i="3" s="1"/>
  <c r="C2084" i="3" s="1"/>
  <c r="C2083" i="3" s="1"/>
  <c r="C2082" i="3" s="1"/>
  <c r="C2081" i="3" s="1"/>
  <c r="C2080" i="3" s="1"/>
  <c r="C2079" i="3" s="1"/>
  <c r="C2078" i="3" s="1"/>
  <c r="C2077" i="3" s="1"/>
  <c r="C2076" i="3" s="1"/>
  <c r="C2201" i="3"/>
  <c r="C2288" i="3"/>
  <c r="C2287" i="3" s="1"/>
  <c r="C2286" i="3" s="1"/>
  <c r="C2285" i="3" s="1"/>
  <c r="C2284" i="3" s="1"/>
  <c r="C2283" i="3" s="1"/>
  <c r="C2282" i="3" s="1"/>
  <c r="C2281" i="3" s="1"/>
  <c r="C2280" i="3" s="1"/>
  <c r="C2279" i="3" s="1"/>
  <c r="C2278" i="3" s="1"/>
  <c r="C2277" i="3" s="1"/>
  <c r="C2276" i="3" s="1"/>
  <c r="C2275" i="3" s="1"/>
  <c r="C2274" i="3" s="1"/>
  <c r="C2273" i="3" s="1"/>
  <c r="C2272" i="3" s="1"/>
  <c r="C2271" i="3" s="1"/>
  <c r="C2270" i="3" s="1"/>
  <c r="C2269" i="3" s="1"/>
  <c r="C2268" i="3" s="1"/>
  <c r="C2267" i="3" s="1"/>
  <c r="C2266" i="3" s="1"/>
  <c r="C2265" i="3" s="1"/>
  <c r="C2264" i="3" s="1"/>
  <c r="C2263" i="3" s="1"/>
  <c r="C2472" i="3"/>
  <c r="C2471" i="3" s="1"/>
  <c r="C2470" i="3" s="1"/>
  <c r="C2469" i="3" s="1"/>
  <c r="C2468" i="3" s="1"/>
  <c r="C2467" i="3" s="1"/>
  <c r="C2466" i="3" s="1"/>
  <c r="C2465" i="3" s="1"/>
  <c r="C2464" i="3" s="1"/>
  <c r="C2463" i="3" s="1"/>
  <c r="C2462" i="3" s="1"/>
  <c r="C2461" i="3" s="1"/>
  <c r="C2460" i="3" s="1"/>
  <c r="C2459" i="3" s="1"/>
  <c r="C2458" i="3" s="1"/>
  <c r="C2457" i="3" s="1"/>
  <c r="C2456" i="3" s="1"/>
  <c r="C2455" i="3" s="1"/>
  <c r="C2454" i="3" s="1"/>
  <c r="C2453" i="3" s="1"/>
  <c r="C2452" i="3" s="1"/>
  <c r="C2451" i="3" s="1"/>
  <c r="C2450" i="3" s="1"/>
  <c r="C2449" i="3" s="1"/>
  <c r="C2448" i="3" s="1"/>
  <c r="C2447" i="3" s="1"/>
  <c r="C2446" i="3" s="1"/>
  <c r="C2445" i="3" s="1"/>
  <c r="C2536" i="3"/>
  <c r="C2626" i="3"/>
  <c r="C2653" i="3"/>
  <c r="C2652" i="3" s="1"/>
  <c r="C2651" i="3" s="1"/>
  <c r="C2650" i="3" s="1"/>
  <c r="C2649" i="3" s="1"/>
  <c r="C2648" i="3" s="1"/>
  <c r="C2647" i="3" s="1"/>
  <c r="C2646" i="3" s="1"/>
  <c r="C2645" i="3" s="1"/>
  <c r="C2644" i="3" s="1"/>
  <c r="C2643" i="3" s="1"/>
  <c r="C2642" i="3" s="1"/>
  <c r="C2641" i="3" s="1"/>
  <c r="C2640" i="3" s="1"/>
  <c r="C2639" i="3" s="1"/>
  <c r="C2638" i="3" s="1"/>
  <c r="C2637" i="3" s="1"/>
  <c r="C2636" i="3" s="1"/>
  <c r="C2635" i="3" s="1"/>
  <c r="C2634" i="3" s="1"/>
  <c r="C2633" i="3" s="1"/>
  <c r="C2632" i="3" s="1"/>
  <c r="C2631" i="3" s="1"/>
  <c r="C2630" i="3" s="1"/>
  <c r="C2629" i="3" s="1"/>
  <c r="C1012" i="3"/>
  <c r="C918" i="3"/>
  <c r="C917" i="3" s="1"/>
  <c r="C916" i="3" s="1"/>
  <c r="C915" i="3" s="1"/>
  <c r="C914" i="3" s="1"/>
  <c r="C913" i="3" s="1"/>
  <c r="C912" i="3" s="1"/>
  <c r="C911" i="3" s="1"/>
  <c r="C910" i="3" s="1"/>
  <c r="C909" i="3" s="1"/>
  <c r="C908" i="3" s="1"/>
  <c r="C907" i="3" s="1"/>
  <c r="C906" i="3" s="1"/>
  <c r="C905" i="3" s="1"/>
  <c r="C904" i="3" s="1"/>
  <c r="C903" i="3" s="1"/>
  <c r="C902" i="3" s="1"/>
  <c r="C901" i="3" s="1"/>
  <c r="C900" i="3" s="1"/>
  <c r="C899" i="3" s="1"/>
  <c r="C898" i="3" s="1"/>
  <c r="C897" i="3" s="1"/>
  <c r="C896" i="3" s="1"/>
  <c r="C895" i="3" s="1"/>
  <c r="C894" i="3" s="1"/>
  <c r="C893" i="3" s="1"/>
  <c r="C892" i="3" s="1"/>
  <c r="C737" i="3"/>
  <c r="C736" i="3" s="1"/>
  <c r="C735" i="3" s="1"/>
  <c r="C734" i="3" s="1"/>
  <c r="C733" i="3" s="1"/>
  <c r="C732" i="3" s="1"/>
  <c r="C731" i="3" s="1"/>
  <c r="C730" i="3" s="1"/>
  <c r="C729" i="3" s="1"/>
  <c r="C728" i="3" s="1"/>
  <c r="C727" i="3" s="1"/>
  <c r="C726" i="3" s="1"/>
  <c r="C725" i="3" s="1"/>
  <c r="C724" i="3" s="1"/>
  <c r="C723" i="3" s="1"/>
  <c r="C722" i="3" s="1"/>
  <c r="C721" i="3" s="1"/>
  <c r="C720" i="3" s="1"/>
  <c r="C719" i="3" s="1"/>
  <c r="C718" i="3" s="1"/>
  <c r="C717" i="3" s="1"/>
  <c r="C716" i="3" s="1"/>
  <c r="C715" i="3" s="1"/>
  <c r="C714" i="3" s="1"/>
  <c r="C713" i="3" s="1"/>
  <c r="C712" i="3" s="1"/>
  <c r="C711" i="3" s="1"/>
  <c r="C710" i="3" s="1"/>
  <c r="C709" i="3" s="1"/>
  <c r="C647" i="3"/>
  <c r="C646" i="3" s="1"/>
  <c r="C584" i="3"/>
  <c r="C583" i="3" s="1"/>
  <c r="C582" i="3" s="1"/>
  <c r="C581" i="3" s="1"/>
  <c r="C580" i="3" s="1"/>
  <c r="C579" i="3" s="1"/>
  <c r="C578" i="3" s="1"/>
  <c r="C577" i="3" s="1"/>
  <c r="C576" i="3" s="1"/>
  <c r="C575" i="3" s="1"/>
  <c r="C574" i="3" s="1"/>
  <c r="C573" i="3" s="1"/>
  <c r="C572" i="3" s="1"/>
  <c r="C571" i="3" s="1"/>
  <c r="C570" i="3" s="1"/>
  <c r="C569" i="3" s="1"/>
  <c r="C568" i="3" s="1"/>
  <c r="C567" i="3" s="1"/>
  <c r="C566" i="3" s="1"/>
  <c r="C565" i="3" s="1"/>
  <c r="C564" i="3" s="1"/>
  <c r="C563" i="3" s="1"/>
  <c r="C562" i="3" s="1"/>
  <c r="C561" i="3" s="1"/>
  <c r="C560" i="3" s="1"/>
  <c r="C559" i="3" s="1"/>
  <c r="C558" i="3" s="1"/>
  <c r="C557" i="3" s="1"/>
  <c r="C556" i="3" s="1"/>
  <c r="C433" i="3"/>
  <c r="C432" i="3" s="1"/>
  <c r="C431" i="3" s="1"/>
  <c r="C430" i="3" s="1"/>
  <c r="C429" i="3" s="1"/>
  <c r="C428" i="3" s="1"/>
  <c r="C427" i="3" s="1"/>
  <c r="C426" i="3" s="1"/>
  <c r="C425" i="3" s="1"/>
  <c r="C424" i="3" s="1"/>
  <c r="C423" i="3" s="1"/>
  <c r="C422" i="3" s="1"/>
  <c r="C421" i="3" s="1"/>
  <c r="C420" i="3" s="1"/>
  <c r="C419" i="3" s="1"/>
  <c r="C418" i="3" s="1"/>
  <c r="C417" i="3" s="1"/>
  <c r="C416" i="3" s="1"/>
  <c r="C415" i="3" s="1"/>
  <c r="C414" i="3" s="1"/>
  <c r="C413" i="3" s="1"/>
  <c r="C412" i="3" s="1"/>
  <c r="C411" i="3" s="1"/>
  <c r="C410" i="3" s="1"/>
  <c r="C409" i="3" s="1"/>
  <c r="C408" i="3" s="1"/>
  <c r="C407" i="3" s="1"/>
  <c r="C406" i="3" s="1"/>
  <c r="C405" i="3" s="1"/>
  <c r="C404" i="3" s="1"/>
  <c r="C403" i="3" s="1"/>
  <c r="C344" i="3"/>
  <c r="C343" i="3" s="1"/>
  <c r="C342" i="3" s="1"/>
  <c r="C278" i="3"/>
  <c r="C277" i="3" s="1"/>
  <c r="C276" i="3" s="1"/>
  <c r="C275" i="3" s="1"/>
  <c r="C274" i="3" s="1"/>
  <c r="C273" i="3" s="1"/>
  <c r="C272" i="3" s="1"/>
  <c r="C271" i="3" s="1"/>
  <c r="C270" i="3" s="1"/>
  <c r="C269" i="3" s="1"/>
  <c r="C268" i="3" s="1"/>
  <c r="C267" i="3" s="1"/>
  <c r="C266" i="3" s="1"/>
  <c r="C265" i="3" s="1"/>
  <c r="C264" i="3" s="1"/>
  <c r="C263" i="3" s="1"/>
  <c r="C262" i="3" s="1"/>
  <c r="C261" i="3" s="1"/>
  <c r="C260" i="3" s="1"/>
  <c r="C259" i="3" s="1"/>
  <c r="C258" i="3" s="1"/>
  <c r="C257" i="3" s="1"/>
  <c r="C256" i="3" s="1"/>
  <c r="C255" i="3" s="1"/>
  <c r="C254" i="3" s="1"/>
  <c r="C253" i="3" s="1"/>
  <c r="C219" i="3"/>
  <c r="C218" i="3" s="1"/>
  <c r="C217" i="3" s="1"/>
  <c r="C216" i="3" s="1"/>
  <c r="C215" i="3" s="1"/>
  <c r="C214" i="3" s="1"/>
  <c r="C213" i="3" s="1"/>
  <c r="C212" i="3" s="1"/>
  <c r="C211" i="3" s="1"/>
  <c r="C210" i="3" s="1"/>
  <c r="C209" i="3" s="1"/>
  <c r="C208" i="3" s="1"/>
  <c r="C207" i="3" s="1"/>
  <c r="C206" i="3" s="1"/>
  <c r="C205" i="3" s="1"/>
  <c r="C204" i="3" s="1"/>
  <c r="C203" i="3" s="1"/>
  <c r="C202" i="3" s="1"/>
  <c r="C201" i="3" s="1"/>
  <c r="C200" i="3" s="1"/>
  <c r="C199" i="3" s="1"/>
  <c r="C198" i="3" s="1"/>
  <c r="C197" i="3" s="1"/>
  <c r="C196" i="3" s="1"/>
  <c r="C195" i="3" s="1"/>
  <c r="C194" i="3" s="1"/>
  <c r="C193" i="3" s="1"/>
  <c r="C192" i="3" s="1"/>
  <c r="C191" i="3" s="1"/>
  <c r="C99" i="3"/>
  <c r="C98" i="3" s="1"/>
  <c r="C97" i="3" s="1"/>
  <c r="C9" i="3"/>
  <c r="C1073" i="3"/>
  <c r="C1802" i="3"/>
  <c r="C1801" i="3" s="1"/>
  <c r="C1800" i="3" s="1"/>
  <c r="C1799" i="3" s="1"/>
  <c r="C1798" i="3" s="1"/>
  <c r="C1797" i="3" s="1"/>
  <c r="C1796" i="3" s="1"/>
  <c r="C1795" i="3" s="1"/>
  <c r="C1794" i="3" s="1"/>
  <c r="C1793" i="3" s="1"/>
  <c r="C1792" i="3" s="1"/>
  <c r="C1791" i="3" s="1"/>
  <c r="C1790" i="3" s="1"/>
  <c r="C1789" i="3" s="1"/>
  <c r="C1788" i="3" s="1"/>
  <c r="C1787" i="3" s="1"/>
  <c r="C1786" i="3" s="1"/>
  <c r="C1785" i="3" s="1"/>
  <c r="C1784" i="3" s="1"/>
  <c r="C1783" i="3" s="1"/>
  <c r="C1782" i="3" s="1"/>
  <c r="C1781" i="3" s="1"/>
  <c r="C1780" i="3" s="1"/>
  <c r="C1779" i="3" s="1"/>
  <c r="C1778" i="3" s="1"/>
  <c r="C1777" i="3" s="1"/>
  <c r="C1776" i="3" s="1"/>
  <c r="C1775" i="3" s="1"/>
  <c r="C1011" i="3"/>
  <c r="C1010" i="3" s="1"/>
  <c r="C1009" i="3" s="1"/>
  <c r="C1008" i="3" s="1"/>
  <c r="C1007" i="3" s="1"/>
  <c r="C1006" i="3" s="1"/>
  <c r="C1005" i="3" s="1"/>
  <c r="C1004" i="3" s="1"/>
  <c r="C1003" i="3" s="1"/>
  <c r="C1002" i="3" s="1"/>
  <c r="C1001" i="3" s="1"/>
  <c r="C1000" i="3" s="1"/>
  <c r="C999" i="3" s="1"/>
  <c r="C998" i="3" s="1"/>
  <c r="C997" i="3" s="1"/>
  <c r="C996" i="3" s="1"/>
  <c r="C995" i="3" s="1"/>
  <c r="C994" i="3" s="1"/>
  <c r="C993" i="3" s="1"/>
  <c r="C992" i="3" s="1"/>
  <c r="C991" i="3" s="1"/>
  <c r="C990" i="3" s="1"/>
  <c r="C989" i="3" s="1"/>
  <c r="C988" i="3" s="1"/>
  <c r="C987" i="3" s="1"/>
  <c r="C986" i="3" s="1"/>
  <c r="C985" i="3" s="1"/>
  <c r="C984" i="3" s="1"/>
  <c r="C983" i="3" s="1"/>
  <c r="C645" i="3"/>
  <c r="C644" i="3" s="1"/>
  <c r="C643" i="3" s="1"/>
  <c r="C642" i="3" s="1"/>
  <c r="C641" i="3" s="1"/>
  <c r="C640" i="3" s="1"/>
  <c r="C639" i="3" s="1"/>
  <c r="C638" i="3" s="1"/>
  <c r="C637" i="3" s="1"/>
  <c r="C636" i="3" s="1"/>
  <c r="C635" i="3" s="1"/>
  <c r="C634" i="3" s="1"/>
  <c r="C633" i="3" s="1"/>
  <c r="C632" i="3" s="1"/>
  <c r="C631" i="3" s="1"/>
  <c r="C630" i="3" s="1"/>
  <c r="C629" i="3" s="1"/>
  <c r="C628" i="3" s="1"/>
  <c r="C627" i="3" s="1"/>
  <c r="C626" i="3" s="1"/>
  <c r="C625" i="3" s="1"/>
  <c r="C624" i="3" s="1"/>
  <c r="C623" i="3" s="1"/>
  <c r="C622" i="3" s="1"/>
  <c r="C621" i="3" s="1"/>
  <c r="C620" i="3" s="1"/>
  <c r="C619" i="3" s="1"/>
  <c r="C618" i="3" s="1"/>
  <c r="C341" i="3"/>
  <c r="C340" i="3" s="1"/>
  <c r="C339" i="3" s="1"/>
  <c r="C338" i="3" s="1"/>
  <c r="C337" i="3" s="1"/>
  <c r="C336" i="3" s="1"/>
  <c r="C335" i="3" s="1"/>
  <c r="C334" i="3" s="1"/>
  <c r="C333" i="3" s="1"/>
  <c r="C332" i="3" s="1"/>
  <c r="C331" i="3" s="1"/>
  <c r="C330" i="3" s="1"/>
  <c r="C329" i="3" s="1"/>
  <c r="C328" i="3" s="1"/>
  <c r="C327" i="3" s="1"/>
  <c r="C326" i="3" s="1"/>
  <c r="C325" i="3" s="1"/>
  <c r="C324" i="3" s="1"/>
  <c r="C323" i="3" s="1"/>
  <c r="C322" i="3" s="1"/>
  <c r="C321" i="3" s="1"/>
  <c r="C320" i="3" s="1"/>
  <c r="C319" i="3" s="1"/>
  <c r="C318" i="3" s="1"/>
  <c r="C317" i="3" s="1"/>
  <c r="C316" i="3" s="1"/>
  <c r="C315" i="3" s="1"/>
  <c r="C314" i="3" s="1"/>
  <c r="C313" i="3" s="1"/>
  <c r="C2167" i="3"/>
  <c r="C2166" i="3" s="1"/>
  <c r="C2165" i="3" s="1"/>
  <c r="C2164" i="3" s="1"/>
  <c r="C2163" i="3" s="1"/>
  <c r="C2162" i="3" s="1"/>
  <c r="C2161" i="3" s="1"/>
  <c r="C2160" i="3" s="1"/>
  <c r="C2159" i="3" s="1"/>
  <c r="C2158" i="3" s="1"/>
  <c r="C2157" i="3" s="1"/>
  <c r="C2156" i="3" s="1"/>
  <c r="C2155" i="3" s="1"/>
  <c r="C2154" i="3" s="1"/>
  <c r="C2153" i="3" s="1"/>
  <c r="C2152" i="3" s="1"/>
  <c r="C2151" i="3" s="1"/>
  <c r="C2150" i="3" s="1"/>
  <c r="C2149" i="3" s="1"/>
  <c r="C2148" i="3" s="1"/>
  <c r="C2147" i="3" s="1"/>
  <c r="C2146" i="3" s="1"/>
  <c r="C2145" i="3" s="1"/>
  <c r="C2144" i="3" s="1"/>
  <c r="C2143" i="3" s="1"/>
  <c r="C2142" i="3" s="1"/>
  <c r="C2141" i="3" s="1"/>
  <c r="C2140" i="3" s="1"/>
  <c r="C980" i="3"/>
  <c r="C979" i="3" s="1"/>
  <c r="C978" i="3" s="1"/>
  <c r="C977" i="3" s="1"/>
  <c r="C976" i="3" s="1"/>
  <c r="C975" i="3" s="1"/>
  <c r="C974" i="3" s="1"/>
  <c r="C973" i="3" s="1"/>
  <c r="C972" i="3" s="1"/>
  <c r="C971" i="3" s="1"/>
  <c r="C970" i="3" s="1"/>
  <c r="C969" i="3" s="1"/>
  <c r="C968" i="3" s="1"/>
  <c r="C967" i="3" s="1"/>
  <c r="C966" i="3" s="1"/>
  <c r="C965" i="3" s="1"/>
  <c r="C964" i="3" s="1"/>
  <c r="C963" i="3" s="1"/>
  <c r="C962" i="3" s="1"/>
  <c r="C961" i="3" s="1"/>
  <c r="C960" i="3" s="1"/>
  <c r="C959" i="3" s="1"/>
  <c r="C958" i="3" s="1"/>
  <c r="C957" i="3" s="1"/>
  <c r="C956" i="3" s="1"/>
  <c r="C955" i="3" s="1"/>
  <c r="C954" i="3" s="1"/>
  <c r="C953" i="3" s="1"/>
  <c r="C952" i="3" s="1"/>
  <c r="C951" i="3" s="1"/>
  <c r="C1166" i="3"/>
  <c r="C1165" i="3" s="1"/>
  <c r="C1470" i="3"/>
  <c r="C2183" i="3"/>
  <c r="C2182" i="3" s="1"/>
  <c r="C2181" i="3" s="1"/>
  <c r="C2180" i="3" s="1"/>
  <c r="C2179" i="3" s="1"/>
  <c r="C2178" i="3" s="1"/>
  <c r="C2177" i="3" s="1"/>
  <c r="C2176" i="3" s="1"/>
  <c r="C2175" i="3" s="1"/>
  <c r="C2174" i="3" s="1"/>
  <c r="C2173" i="3" s="1"/>
  <c r="C2172" i="3" s="1"/>
  <c r="C2171" i="3" s="1"/>
  <c r="C2170" i="3" s="1"/>
  <c r="C2169" i="3" s="1"/>
  <c r="C2168" i="3" s="1"/>
  <c r="C858" i="3"/>
  <c r="C857" i="3" s="1"/>
  <c r="C856" i="3" s="1"/>
  <c r="C855" i="3" s="1"/>
  <c r="C854" i="3" s="1"/>
  <c r="C853" i="3" s="1"/>
  <c r="C852" i="3" s="1"/>
  <c r="C851" i="3" s="1"/>
  <c r="C850" i="3" s="1"/>
  <c r="C849" i="3" s="1"/>
  <c r="C848" i="3" s="1"/>
  <c r="C847" i="3" s="1"/>
  <c r="C846" i="3" s="1"/>
  <c r="C845" i="3" s="1"/>
  <c r="C844" i="3" s="1"/>
  <c r="C843" i="3" s="1"/>
  <c r="C842" i="3" s="1"/>
  <c r="C841" i="3" s="1"/>
  <c r="C840" i="3" s="1"/>
  <c r="C839" i="3" s="1"/>
  <c r="C838" i="3" s="1"/>
  <c r="C837" i="3" s="1"/>
  <c r="C836" i="3" s="1"/>
  <c r="C835" i="3" s="1"/>
  <c r="C834" i="3" s="1"/>
  <c r="C833" i="3" s="1"/>
  <c r="C832" i="3" s="1"/>
  <c r="C831" i="3" s="1"/>
  <c r="C830" i="3" s="1"/>
  <c r="C525" i="3"/>
  <c r="C524" i="3" s="1"/>
  <c r="C158" i="3"/>
  <c r="C157" i="3" s="1"/>
  <c r="C156" i="3" s="1"/>
  <c r="C155" i="3" s="1"/>
  <c r="C154" i="3" s="1"/>
  <c r="C153" i="3" s="1"/>
  <c r="C152" i="3" s="1"/>
  <c r="C151" i="3" s="1"/>
  <c r="C150" i="3" s="1"/>
  <c r="C149" i="3" s="1"/>
  <c r="C148" i="3" s="1"/>
  <c r="C147" i="3" s="1"/>
  <c r="C146" i="3" s="1"/>
  <c r="C145" i="3" s="1"/>
  <c r="C144" i="3" s="1"/>
  <c r="C143" i="3" s="1"/>
  <c r="C142" i="3" s="1"/>
  <c r="C141" i="3" s="1"/>
  <c r="C140" i="3" s="1"/>
  <c r="C139" i="3" s="1"/>
  <c r="C138" i="3" s="1"/>
  <c r="C137" i="3" s="1"/>
  <c r="C136" i="3" s="1"/>
  <c r="C135" i="3" s="1"/>
  <c r="C134" i="3" s="1"/>
  <c r="C133" i="3" s="1"/>
  <c r="C132" i="3" s="1"/>
  <c r="C131" i="3" s="1"/>
  <c r="C1164" i="3"/>
  <c r="C1163" i="3" s="1"/>
  <c r="C1162" i="3" s="1"/>
  <c r="C1161" i="3" s="1"/>
  <c r="C1160" i="3" s="1"/>
  <c r="C1159" i="3" s="1"/>
  <c r="C1158" i="3" s="1"/>
  <c r="C1157" i="3" s="1"/>
  <c r="C1156" i="3" s="1"/>
  <c r="C1155" i="3" s="1"/>
  <c r="C1154" i="3" s="1"/>
  <c r="C1153" i="3" s="1"/>
  <c r="C1152" i="3" s="1"/>
  <c r="C1151" i="3" s="1"/>
  <c r="C1150" i="3" s="1"/>
  <c r="C1149" i="3" s="1"/>
  <c r="C1148" i="3" s="1"/>
  <c r="C1147" i="3" s="1"/>
  <c r="C1146" i="3" s="1"/>
  <c r="C1145" i="3" s="1"/>
  <c r="C1144" i="3" s="1"/>
  <c r="C1143" i="3" s="1"/>
  <c r="C1142" i="3" s="1"/>
  <c r="C1141" i="3" s="1"/>
  <c r="C1140" i="3" s="1"/>
  <c r="C1139" i="3" s="1"/>
  <c r="C1138" i="3" s="1"/>
  <c r="C1137" i="3" s="1"/>
  <c r="C1136" i="3" s="1"/>
  <c r="C1226" i="3"/>
  <c r="C1225" i="3" s="1"/>
  <c r="C1224" i="3" s="1"/>
  <c r="C1407" i="3"/>
  <c r="C1406" i="3" s="1"/>
  <c r="C1405" i="3" s="1"/>
  <c r="C1404" i="3" s="1"/>
  <c r="C1403" i="3" s="1"/>
  <c r="C1402" i="3" s="1"/>
  <c r="C1401" i="3" s="1"/>
  <c r="C1400" i="3" s="1"/>
  <c r="C1399" i="3" s="1"/>
  <c r="C1398" i="3" s="1"/>
  <c r="C1397" i="3" s="1"/>
  <c r="C1396" i="3" s="1"/>
  <c r="C1395" i="3" s="1"/>
  <c r="C1394" i="3" s="1"/>
  <c r="C1393" i="3" s="1"/>
  <c r="C1392" i="3" s="1"/>
  <c r="C1391" i="3" s="1"/>
  <c r="C1390" i="3" s="1"/>
  <c r="C1389" i="3" s="1"/>
  <c r="C1388" i="3" s="1"/>
  <c r="C1387" i="3" s="1"/>
  <c r="C1386" i="3" s="1"/>
  <c r="C1385" i="3" s="1"/>
  <c r="C1384" i="3" s="1"/>
  <c r="C1383" i="3" s="1"/>
  <c r="C1382" i="3" s="1"/>
  <c r="C1381" i="3" s="1"/>
  <c r="C1380" i="3" s="1"/>
  <c r="C1379" i="3" s="1"/>
  <c r="C1378" i="3" s="1"/>
  <c r="C1377" i="3" s="1"/>
  <c r="C1468" i="3"/>
  <c r="C1467" i="3" s="1"/>
  <c r="C1466" i="3" s="1"/>
  <c r="C1465" i="3" s="1"/>
  <c r="C1464" i="3" s="1"/>
  <c r="C1463" i="3" s="1"/>
  <c r="C1462" i="3" s="1"/>
  <c r="C1461" i="3" s="1"/>
  <c r="C1460" i="3" s="1"/>
  <c r="C1459" i="3" s="1"/>
  <c r="C1458" i="3" s="1"/>
  <c r="C1457" i="3" s="1"/>
  <c r="C1456" i="3" s="1"/>
  <c r="C1455" i="3" s="1"/>
  <c r="C1454" i="3" s="1"/>
  <c r="C1453" i="3" s="1"/>
  <c r="C1452" i="3" s="1"/>
  <c r="C1451" i="3" s="1"/>
  <c r="C1450" i="3" s="1"/>
  <c r="C1449" i="3" s="1"/>
  <c r="C1448" i="3" s="1"/>
  <c r="C1447" i="3" s="1"/>
  <c r="C1446" i="3" s="1"/>
  <c r="C1445" i="3" s="1"/>
  <c r="C1444" i="3" s="1"/>
  <c r="C1443" i="3" s="1"/>
  <c r="C1442" i="3" s="1"/>
  <c r="C1441" i="3" s="1"/>
  <c r="C1440" i="3" s="1"/>
  <c r="C1439" i="3" s="1"/>
  <c r="C1438" i="3" s="1"/>
  <c r="C1649" i="3"/>
  <c r="C1648" i="3" s="1"/>
  <c r="C1647" i="3" s="1"/>
  <c r="C1646" i="3" s="1"/>
  <c r="C1645" i="3" s="1"/>
  <c r="C1644" i="3" s="1"/>
  <c r="C1643" i="3" s="1"/>
  <c r="C1642" i="3" s="1"/>
  <c r="C1641" i="3" s="1"/>
  <c r="C1640" i="3" s="1"/>
  <c r="C1639" i="3" s="1"/>
  <c r="C1638" i="3" s="1"/>
  <c r="C1637" i="3" s="1"/>
  <c r="C1636" i="3" s="1"/>
  <c r="C1635" i="3" s="1"/>
  <c r="C1634" i="3" s="1"/>
  <c r="C1633" i="3" s="1"/>
  <c r="C1632" i="3" s="1"/>
  <c r="C1631" i="3" s="1"/>
  <c r="C1630" i="3" s="1"/>
  <c r="C1629" i="3" s="1"/>
  <c r="C1628" i="3" s="1"/>
  <c r="C1627" i="3" s="1"/>
  <c r="C1626" i="3" s="1"/>
  <c r="C1625" i="3" s="1"/>
  <c r="C1624" i="3" s="1"/>
  <c r="C1623" i="3" s="1"/>
  <c r="C1622" i="3" s="1"/>
  <c r="C1774" i="3"/>
  <c r="C1773" i="3" s="1"/>
  <c r="C2015" i="3"/>
  <c r="C2319" i="3"/>
  <c r="C2318" i="3" s="1"/>
  <c r="C2317" i="3" s="1"/>
  <c r="C2316" i="3" s="1"/>
  <c r="C2315" i="3" s="1"/>
  <c r="C2314" i="3" s="1"/>
  <c r="C2313" i="3" s="1"/>
  <c r="C2312" i="3" s="1"/>
  <c r="C2311" i="3" s="1"/>
  <c r="C2310" i="3" s="1"/>
  <c r="C2309" i="3" s="1"/>
  <c r="C2308" i="3" s="1"/>
  <c r="C2307" i="3" s="1"/>
  <c r="C2306" i="3" s="1"/>
  <c r="C2305" i="3" s="1"/>
  <c r="C2304" i="3" s="1"/>
  <c r="C2303" i="3" s="1"/>
  <c r="C2302" i="3" s="1"/>
  <c r="C2301" i="3" s="1"/>
  <c r="C2300" i="3" s="1"/>
  <c r="C2299" i="3" s="1"/>
  <c r="C2298" i="3" s="1"/>
  <c r="C2297" i="3" s="1"/>
  <c r="C2296" i="3" s="1"/>
  <c r="C2295" i="3" s="1"/>
  <c r="C2294" i="3" s="1"/>
  <c r="C2293" i="3" s="1"/>
  <c r="C2292" i="3" s="1"/>
  <c r="C2291" i="3" s="1"/>
  <c r="C2290" i="3" s="1"/>
  <c r="C2289" i="3" s="1"/>
  <c r="C2411" i="3"/>
  <c r="C2410" i="3" s="1"/>
  <c r="C2409" i="3" s="1"/>
  <c r="C2408" i="3" s="1"/>
  <c r="C2407" i="3" s="1"/>
  <c r="C2406" i="3" s="1"/>
  <c r="C2405" i="3" s="1"/>
  <c r="C2404" i="3" s="1"/>
  <c r="C2403" i="3" s="1"/>
  <c r="C2402" i="3" s="1"/>
  <c r="C2401" i="3" s="1"/>
  <c r="C2400" i="3" s="1"/>
  <c r="C2399" i="3" s="1"/>
  <c r="C2398" i="3" s="1"/>
  <c r="C2397" i="3" s="1"/>
  <c r="C2396" i="3" s="1"/>
  <c r="C2395" i="3" s="1"/>
  <c r="C2394" i="3" s="1"/>
  <c r="C2393" i="3" s="1"/>
  <c r="C2392" i="3" s="1"/>
  <c r="C2391" i="3" s="1"/>
  <c r="C2390" i="3" s="1"/>
  <c r="C2389" i="3" s="1"/>
  <c r="C2388" i="3" s="1"/>
  <c r="C2387" i="3" s="1"/>
  <c r="C2386" i="3" s="1"/>
  <c r="C2385" i="3" s="1"/>
  <c r="C2384" i="3" s="1"/>
  <c r="C2383" i="3" s="1"/>
  <c r="C2628" i="3"/>
  <c r="C982" i="3"/>
  <c r="C981" i="3" s="1"/>
  <c r="C889" i="3"/>
  <c r="C888" i="3" s="1"/>
  <c r="C887" i="3" s="1"/>
  <c r="C886" i="3" s="1"/>
  <c r="C885" i="3" s="1"/>
  <c r="C884" i="3" s="1"/>
  <c r="C883" i="3" s="1"/>
  <c r="C882" i="3" s="1"/>
  <c r="C881" i="3" s="1"/>
  <c r="C880" i="3" s="1"/>
  <c r="C879" i="3" s="1"/>
  <c r="C878" i="3" s="1"/>
  <c r="C877" i="3" s="1"/>
  <c r="C876" i="3" s="1"/>
  <c r="C875" i="3" s="1"/>
  <c r="C874" i="3" s="1"/>
  <c r="C873" i="3" s="1"/>
  <c r="C872" i="3" s="1"/>
  <c r="C871" i="3" s="1"/>
  <c r="C870" i="3" s="1"/>
  <c r="C869" i="3" s="1"/>
  <c r="C868" i="3" s="1"/>
  <c r="C867" i="3" s="1"/>
  <c r="C866" i="3" s="1"/>
  <c r="C865" i="3" s="1"/>
  <c r="C864" i="3" s="1"/>
  <c r="C863" i="3" s="1"/>
  <c r="C862" i="3" s="1"/>
  <c r="C861" i="3" s="1"/>
  <c r="C860" i="3" s="1"/>
  <c r="C859" i="3" s="1"/>
  <c r="C791" i="3"/>
  <c r="C790" i="3" s="1"/>
  <c r="C789" i="3" s="1"/>
  <c r="C788" i="3" s="1"/>
  <c r="C787" i="3" s="1"/>
  <c r="C786" i="3" s="1"/>
  <c r="C785" i="3" s="1"/>
  <c r="C784" i="3" s="1"/>
  <c r="C783" i="3" s="1"/>
  <c r="C782" i="3" s="1"/>
  <c r="C781" i="3" s="1"/>
  <c r="C780" i="3" s="1"/>
  <c r="C779" i="3" s="1"/>
  <c r="C778" i="3" s="1"/>
  <c r="C777" i="3" s="1"/>
  <c r="C776" i="3" s="1"/>
  <c r="C775" i="3" s="1"/>
  <c r="C774" i="3" s="1"/>
  <c r="C773" i="3" s="1"/>
  <c r="C772" i="3" s="1"/>
  <c r="C771" i="3" s="1"/>
  <c r="C770" i="3" s="1"/>
  <c r="C769" i="3" s="1"/>
  <c r="C768" i="3" s="1"/>
  <c r="C706" i="3"/>
  <c r="C705" i="3" s="1"/>
  <c r="C704" i="3" s="1"/>
  <c r="C703" i="3" s="1"/>
  <c r="C702" i="3" s="1"/>
  <c r="C701" i="3" s="1"/>
  <c r="C700" i="3" s="1"/>
  <c r="C699" i="3" s="1"/>
  <c r="C698" i="3" s="1"/>
  <c r="C697" i="3" s="1"/>
  <c r="C696" i="3" s="1"/>
  <c r="C695" i="3" s="1"/>
  <c r="C694" i="3" s="1"/>
  <c r="C693" i="3" s="1"/>
  <c r="C692" i="3" s="1"/>
  <c r="C691" i="3" s="1"/>
  <c r="C690" i="3" s="1"/>
  <c r="C689" i="3" s="1"/>
  <c r="C688" i="3" s="1"/>
  <c r="C687" i="3" s="1"/>
  <c r="C686" i="3" s="1"/>
  <c r="C685" i="3" s="1"/>
  <c r="C684" i="3" s="1"/>
  <c r="C683" i="3" s="1"/>
  <c r="C682" i="3" s="1"/>
  <c r="C681" i="3" s="1"/>
  <c r="C680" i="3" s="1"/>
  <c r="C553" i="3"/>
  <c r="C552" i="3" s="1"/>
  <c r="C551" i="3" s="1"/>
  <c r="C550" i="3" s="1"/>
  <c r="C549" i="3" s="1"/>
  <c r="C548" i="3" s="1"/>
  <c r="C547" i="3" s="1"/>
  <c r="C546" i="3" s="1"/>
  <c r="C545" i="3" s="1"/>
  <c r="C544" i="3" s="1"/>
  <c r="C543" i="3" s="1"/>
  <c r="C542" i="3" s="1"/>
  <c r="C541" i="3" s="1"/>
  <c r="C540" i="3" s="1"/>
  <c r="C539" i="3" s="1"/>
  <c r="C538" i="3" s="1"/>
  <c r="C537" i="3" s="1"/>
  <c r="C536" i="3" s="1"/>
  <c r="C535" i="3" s="1"/>
  <c r="C534" i="3" s="1"/>
  <c r="C533" i="3" s="1"/>
  <c r="C532" i="3" s="1"/>
  <c r="C531" i="3" s="1"/>
  <c r="C530" i="3" s="1"/>
  <c r="C529" i="3" s="1"/>
  <c r="C528" i="3" s="1"/>
  <c r="C527" i="3" s="1"/>
  <c r="C526" i="3" s="1"/>
  <c r="C492" i="3"/>
  <c r="C491" i="3" s="1"/>
  <c r="C490" i="3" s="1"/>
  <c r="C489" i="3" s="1"/>
  <c r="C488" i="3" s="1"/>
  <c r="C487" i="3" s="1"/>
  <c r="C486" i="3" s="1"/>
  <c r="C485" i="3" s="1"/>
  <c r="C484" i="3" s="1"/>
  <c r="C483" i="3" s="1"/>
  <c r="C482" i="3" s="1"/>
  <c r="C481" i="3" s="1"/>
  <c r="C480" i="3" s="1"/>
  <c r="C479" i="3" s="1"/>
  <c r="C478" i="3" s="1"/>
  <c r="C477" i="3" s="1"/>
  <c r="C476" i="3" s="1"/>
  <c r="C475" i="3" s="1"/>
  <c r="C474" i="3" s="1"/>
  <c r="C473" i="3" s="1"/>
  <c r="C472" i="3" s="1"/>
  <c r="C471" i="3" s="1"/>
  <c r="C470" i="3" s="1"/>
  <c r="C469" i="3" s="1"/>
  <c r="C468" i="3" s="1"/>
  <c r="C467" i="3" s="1"/>
  <c r="C466" i="3" s="1"/>
  <c r="C465" i="3" s="1"/>
  <c r="C464" i="3" s="1"/>
  <c r="C402" i="3"/>
  <c r="C401" i="3" s="1"/>
  <c r="C400" i="3" s="1"/>
  <c r="C399" i="3" s="1"/>
  <c r="C398" i="3" s="1"/>
  <c r="C397" i="3" s="1"/>
  <c r="C396" i="3" s="1"/>
  <c r="C395" i="3" s="1"/>
  <c r="C394" i="3" s="1"/>
  <c r="C393" i="3" s="1"/>
  <c r="C392" i="3" s="1"/>
  <c r="C391" i="3" s="1"/>
  <c r="C390" i="3" s="1"/>
  <c r="C389" i="3" s="1"/>
  <c r="C388" i="3" s="1"/>
  <c r="C387" i="3" s="1"/>
  <c r="C386" i="3" s="1"/>
  <c r="C385" i="3" s="1"/>
  <c r="C384" i="3" s="1"/>
  <c r="C383" i="3" s="1"/>
  <c r="C382" i="3" s="1"/>
  <c r="C381" i="3" s="1"/>
  <c r="C380" i="3" s="1"/>
  <c r="C379" i="3" s="1"/>
  <c r="C378" i="3" s="1"/>
  <c r="C377" i="3" s="1"/>
  <c r="C376" i="3" s="1"/>
  <c r="C375" i="3" s="1"/>
  <c r="C312" i="3"/>
  <c r="C189" i="3"/>
  <c r="C96" i="3"/>
  <c r="C95" i="3" s="1"/>
  <c r="C94" i="3" s="1"/>
  <c r="C93" i="3" s="1"/>
  <c r="C92" i="3" s="1"/>
  <c r="C91" i="3" s="1"/>
  <c r="C90" i="3" s="1"/>
  <c r="C89" i="3" s="1"/>
  <c r="C88" i="3" s="1"/>
  <c r="C87" i="3" s="1"/>
  <c r="C86" i="3" s="1"/>
  <c r="C85" i="3" s="1"/>
  <c r="C84" i="3" s="1"/>
  <c r="C83" i="3" s="1"/>
  <c r="C82" i="3" s="1"/>
  <c r="C81" i="3" s="1"/>
  <c r="C80" i="3" s="1"/>
  <c r="C79" i="3" s="1"/>
  <c r="C78" i="3" s="1"/>
  <c r="C77" i="3" s="1"/>
  <c r="C76" i="3" s="1"/>
  <c r="C75" i="3" s="1"/>
  <c r="C74" i="3" s="1"/>
  <c r="C73" i="3" s="1"/>
  <c r="C72" i="3" s="1"/>
  <c r="C1194" i="3"/>
  <c r="C1193" i="3" s="1"/>
  <c r="C1309" i="3"/>
  <c r="C1308" i="3" s="1"/>
  <c r="C1307" i="3" s="1"/>
  <c r="C1306" i="3" s="1"/>
  <c r="C1305" i="3" s="1"/>
  <c r="C1304" i="3" s="1"/>
  <c r="C1303" i="3" s="1"/>
  <c r="C1302" i="3" s="1"/>
  <c r="C1301" i="3" s="1"/>
  <c r="C1300" i="3" s="1"/>
  <c r="C1299" i="3" s="1"/>
  <c r="C1298" i="3" s="1"/>
  <c r="C1297" i="3" s="1"/>
  <c r="C1296" i="3" s="1"/>
  <c r="C1295" i="3" s="1"/>
  <c r="C1294" i="3" s="1"/>
  <c r="C1293" i="3" s="1"/>
  <c r="C1292" i="3" s="1"/>
  <c r="C1291" i="3" s="1"/>
  <c r="C1290" i="3" s="1"/>
  <c r="C1289" i="3" s="1"/>
  <c r="C1288" i="3" s="1"/>
  <c r="C1287" i="3" s="1"/>
  <c r="C1286" i="3" s="1"/>
  <c r="C1285" i="3" s="1"/>
  <c r="C1374" i="3"/>
  <c r="C1373" i="3" s="1"/>
  <c r="C1372" i="3" s="1"/>
  <c r="C1371" i="3" s="1"/>
  <c r="C1370" i="3" s="1"/>
  <c r="C1369" i="3" s="1"/>
  <c r="C1368" i="3" s="1"/>
  <c r="C1367" i="3" s="1"/>
  <c r="C1366" i="3" s="1"/>
  <c r="C1365" i="3" s="1"/>
  <c r="C1364" i="3" s="1"/>
  <c r="C1363" i="3" s="1"/>
  <c r="C1362" i="3" s="1"/>
  <c r="C1361" i="3" s="1"/>
  <c r="C1360" i="3" s="1"/>
  <c r="C1359" i="3" s="1"/>
  <c r="C1358" i="3" s="1"/>
  <c r="C1357" i="3" s="1"/>
  <c r="C1356" i="3" s="1"/>
  <c r="C1355" i="3" s="1"/>
  <c r="C1354" i="3" s="1"/>
  <c r="C1353" i="3" s="1"/>
  <c r="C1352" i="3" s="1"/>
  <c r="C1351" i="3" s="1"/>
  <c r="C1350" i="3" s="1"/>
  <c r="C1349" i="3" s="1"/>
  <c r="C1348" i="3" s="1"/>
  <c r="C1409" i="3"/>
  <c r="C1408" i="3" s="1"/>
  <c r="C1469" i="3"/>
  <c r="C1500" i="3"/>
  <c r="C1499" i="3" s="1"/>
  <c r="C1588" i="3"/>
  <c r="C1587" i="3" s="1"/>
  <c r="C1586" i="3" s="1"/>
  <c r="C1585" i="3" s="1"/>
  <c r="C1584" i="3" s="1"/>
  <c r="C1583" i="3" s="1"/>
  <c r="C1582" i="3" s="1"/>
  <c r="C1581" i="3" s="1"/>
  <c r="C1580" i="3" s="1"/>
  <c r="C1579" i="3" s="1"/>
  <c r="C1578" i="3" s="1"/>
  <c r="C1577" i="3" s="1"/>
  <c r="C1576" i="3" s="1"/>
  <c r="C1575" i="3" s="1"/>
  <c r="C1574" i="3" s="1"/>
  <c r="C1573" i="3" s="1"/>
  <c r="C1572" i="3" s="1"/>
  <c r="C1571" i="3" s="1"/>
  <c r="C1570" i="3" s="1"/>
  <c r="C1569" i="3" s="1"/>
  <c r="C1568" i="3" s="1"/>
  <c r="C1567" i="3" s="1"/>
  <c r="C1566" i="3" s="1"/>
  <c r="C1565" i="3" s="1"/>
  <c r="C1564" i="3" s="1"/>
  <c r="C1563" i="3" s="1"/>
  <c r="C1562" i="3" s="1"/>
  <c r="C1561" i="3" s="1"/>
  <c r="C1560" i="3" s="1"/>
  <c r="C1559" i="3" s="1"/>
  <c r="C1558" i="3" s="1"/>
  <c r="C1710" i="3"/>
  <c r="C1709" i="3" s="1"/>
  <c r="C1708" i="3" s="1"/>
  <c r="C1707" i="3" s="1"/>
  <c r="C1706" i="3" s="1"/>
  <c r="C1705" i="3" s="1"/>
  <c r="C1704" i="3" s="1"/>
  <c r="C1703" i="3" s="1"/>
  <c r="C1702" i="3" s="1"/>
  <c r="C1701" i="3" s="1"/>
  <c r="C1700" i="3" s="1"/>
  <c r="C1699" i="3" s="1"/>
  <c r="C1698" i="3" s="1"/>
  <c r="C1697" i="3" s="1"/>
  <c r="C1696" i="3" s="1"/>
  <c r="C1695" i="3" s="1"/>
  <c r="C1694" i="3" s="1"/>
  <c r="C1693" i="3" s="1"/>
  <c r="C1692" i="3" s="1"/>
  <c r="C1691" i="3" s="1"/>
  <c r="C1690" i="3" s="1"/>
  <c r="C1689" i="3" s="1"/>
  <c r="C1688" i="3" s="1"/>
  <c r="C1687" i="3" s="1"/>
  <c r="C1686" i="3" s="1"/>
  <c r="C1685" i="3" s="1"/>
  <c r="C1684" i="3" s="1"/>
  <c r="C1683" i="3" s="1"/>
  <c r="C2075" i="3"/>
  <c r="C2074" i="3" s="1"/>
  <c r="C2073" i="3" s="1"/>
  <c r="C2072" i="3" s="1"/>
  <c r="C2071" i="3" s="1"/>
  <c r="C2070" i="3" s="1"/>
  <c r="C2069" i="3" s="1"/>
  <c r="C2068" i="3" s="1"/>
  <c r="C2067" i="3" s="1"/>
  <c r="C2066" i="3" s="1"/>
  <c r="C2065" i="3" s="1"/>
  <c r="C2064" i="3" s="1"/>
  <c r="C2063" i="3" s="1"/>
  <c r="C2062" i="3" s="1"/>
  <c r="C2061" i="3" s="1"/>
  <c r="C2060" i="3" s="1"/>
  <c r="C2059" i="3" s="1"/>
  <c r="C2058" i="3" s="1"/>
  <c r="C2057" i="3" s="1"/>
  <c r="C2056" i="3" s="1"/>
  <c r="C2055" i="3" s="1"/>
  <c r="C2054" i="3" s="1"/>
  <c r="C2053" i="3" s="1"/>
  <c r="C2052" i="3" s="1"/>
  <c r="C2051" i="3" s="1"/>
  <c r="C2050" i="3" s="1"/>
  <c r="C2049" i="3" s="1"/>
  <c r="C2048" i="3" s="1"/>
  <c r="C188" i="3"/>
  <c r="C187" i="3" s="1"/>
  <c r="C186" i="3" s="1"/>
  <c r="C185" i="3" s="1"/>
  <c r="C184" i="3" s="1"/>
  <c r="C183" i="3" s="1"/>
  <c r="C182" i="3" s="1"/>
  <c r="C181" i="3" s="1"/>
  <c r="C180" i="3" s="1"/>
  <c r="C179" i="3" s="1"/>
  <c r="C178" i="3" s="1"/>
  <c r="C177" i="3" s="1"/>
  <c r="C176" i="3" s="1"/>
  <c r="C175" i="3" s="1"/>
  <c r="C174" i="3" s="1"/>
  <c r="C173" i="3" s="1"/>
  <c r="C172" i="3" s="1"/>
  <c r="C171" i="3" s="1"/>
  <c r="C170" i="3" s="1"/>
  <c r="C169" i="3" s="1"/>
  <c r="C168" i="3" s="1"/>
  <c r="C167" i="3" s="1"/>
  <c r="C166" i="3" s="1"/>
  <c r="C165" i="3" s="1"/>
  <c r="C164" i="3" s="1"/>
  <c r="C163" i="3" s="1"/>
  <c r="C162" i="3" s="1"/>
  <c r="C161" i="3" s="1"/>
  <c r="C160" i="3" s="1"/>
  <c r="C159" i="3" s="1"/>
  <c r="C1410" i="3"/>
  <c r="C1712" i="3"/>
  <c r="C1711" i="3" s="1"/>
  <c r="C2563" i="3"/>
  <c r="C2562" i="3" s="1"/>
  <c r="C2561" i="3" s="1"/>
  <c r="C2560" i="3" s="1"/>
  <c r="C2559" i="3" s="1"/>
  <c r="C2558" i="3" s="1"/>
  <c r="C2557" i="3" s="1"/>
  <c r="C2556" i="3" s="1"/>
  <c r="C2555" i="3" s="1"/>
  <c r="C2554" i="3" s="1"/>
  <c r="C2553" i="3" s="1"/>
  <c r="C2552" i="3" s="1"/>
  <c r="C2551" i="3" s="1"/>
  <c r="C2550" i="3" s="1"/>
  <c r="C2549" i="3" s="1"/>
  <c r="C2548" i="3" s="1"/>
  <c r="C2547" i="3" s="1"/>
  <c r="C2546" i="3" s="1"/>
  <c r="C2545" i="3" s="1"/>
  <c r="C2544" i="3" s="1"/>
  <c r="C2543" i="3" s="1"/>
  <c r="C2542" i="3" s="1"/>
  <c r="C2541" i="3" s="1"/>
  <c r="C2540" i="3" s="1"/>
  <c r="C2539" i="3" s="1"/>
  <c r="C2538" i="3" s="1"/>
  <c r="C2537" i="3" s="1"/>
  <c r="C950" i="3"/>
  <c r="C949" i="3" s="1"/>
  <c r="C948" i="3" s="1"/>
  <c r="C947" i="3" s="1"/>
  <c r="C946" i="3" s="1"/>
  <c r="C945" i="3" s="1"/>
  <c r="C944" i="3" s="1"/>
  <c r="C943" i="3" s="1"/>
  <c r="C942" i="3" s="1"/>
  <c r="C941" i="3" s="1"/>
  <c r="C940" i="3" s="1"/>
  <c r="C939" i="3" s="1"/>
  <c r="C938" i="3" s="1"/>
  <c r="C937" i="3" s="1"/>
  <c r="C936" i="3" s="1"/>
  <c r="C935" i="3" s="1"/>
  <c r="C934" i="3" s="1"/>
  <c r="C933" i="3" s="1"/>
  <c r="C932" i="3" s="1"/>
  <c r="C931" i="3" s="1"/>
  <c r="C930" i="3" s="1"/>
  <c r="C929" i="3" s="1"/>
  <c r="C928" i="3" s="1"/>
  <c r="C927" i="3" s="1"/>
  <c r="C926" i="3" s="1"/>
  <c r="C925" i="3" s="1"/>
  <c r="C924" i="3" s="1"/>
  <c r="C923" i="3" s="1"/>
  <c r="C922" i="3" s="1"/>
  <c r="C252" i="3"/>
  <c r="C251" i="3" s="1"/>
  <c r="C250" i="3" s="1"/>
  <c r="C8" i="3" l="1"/>
  <c r="Q8" i="3" l="1" a="1"/>
  <c r="Q8" i="3" l="1"/>
  <c r="T84" i="3"/>
  <c r="R87" i="3"/>
  <c r="U89" i="3"/>
  <c r="T92" i="3"/>
  <c r="R95" i="3"/>
  <c r="P85" i="3" a="1"/>
  <c r="P85" i="3" s="1"/>
  <c r="P89" i="3" a="1"/>
  <c r="P89" i="3" s="1"/>
  <c r="P93" i="3" a="1"/>
  <c r="P93" i="3" s="1"/>
  <c r="R88" i="3"/>
  <c r="O87" i="3" a="1"/>
  <c r="O87" i="3" s="1"/>
  <c r="P83" i="3" a="1"/>
  <c r="P83" i="3" s="1"/>
  <c r="R86" i="3"/>
  <c r="R94" i="3"/>
  <c r="O88" i="3" a="1"/>
  <c r="O88" i="3" s="1"/>
  <c r="T89" i="3"/>
  <c r="O89" i="3" a="1"/>
  <c r="O89" i="3" s="1"/>
  <c r="R82" i="3"/>
  <c r="U84" i="3"/>
  <c r="T87" i="3"/>
  <c r="R90" i="3"/>
  <c r="U92" i="3"/>
  <c r="T95" i="3"/>
  <c r="O86" i="3" a="1"/>
  <c r="O86" i="3" s="1"/>
  <c r="O90" i="3" a="1"/>
  <c r="O90" i="3" s="1"/>
  <c r="O94" i="3" a="1"/>
  <c r="O94" i="3" s="1"/>
  <c r="T85" i="3"/>
  <c r="O83" i="3" a="1"/>
  <c r="O83" i="3" s="1"/>
  <c r="O95" i="3" a="1"/>
  <c r="O95" i="3" s="1"/>
  <c r="S95" i="3" s="1"/>
  <c r="R83" i="3"/>
  <c r="R91" i="3"/>
  <c r="P87" i="3" a="1"/>
  <c r="P87" i="3" s="1"/>
  <c r="W87" i="3" s="1"/>
  <c r="R89" i="3"/>
  <c r="P88" i="3" a="1"/>
  <c r="P88" i="3" s="1"/>
  <c r="U94" i="3"/>
  <c r="O93" i="3" a="1"/>
  <c r="O93" i="3" s="1"/>
  <c r="T82" i="3"/>
  <c r="R85" i="3"/>
  <c r="U87" i="3"/>
  <c r="T90" i="3"/>
  <c r="R93" i="3"/>
  <c r="U95" i="3"/>
  <c r="P86" i="3" a="1"/>
  <c r="P86" i="3" s="1"/>
  <c r="P90" i="3" a="1"/>
  <c r="P90" i="3" s="1"/>
  <c r="W90" i="3" s="1"/>
  <c r="P94" i="3" a="1"/>
  <c r="P94" i="3" s="1"/>
  <c r="U82" i="3"/>
  <c r="U90" i="3"/>
  <c r="T93" i="3"/>
  <c r="O91" i="3" a="1"/>
  <c r="O91" i="3" s="1"/>
  <c r="U85" i="3"/>
  <c r="T88" i="3"/>
  <c r="U93" i="3"/>
  <c r="P91" i="3" a="1"/>
  <c r="P91" i="3" s="1"/>
  <c r="P95" i="3" a="1"/>
  <c r="P95" i="3" s="1"/>
  <c r="T83" i="3"/>
  <c r="U88" i="3"/>
  <c r="T91" i="3"/>
  <c r="O84" i="3" a="1"/>
  <c r="O84" i="3" s="1"/>
  <c r="O92" i="3" a="1"/>
  <c r="O92" i="3" s="1"/>
  <c r="U83" i="3"/>
  <c r="T86" i="3"/>
  <c r="U91" i="3"/>
  <c r="T94" i="3"/>
  <c r="P84" i="3" a="1"/>
  <c r="P84" i="3" s="1"/>
  <c r="P92" i="3" a="1"/>
  <c r="P92" i="3" s="1"/>
  <c r="R84" i="3"/>
  <c r="V84" i="3" s="1"/>
  <c r="U86" i="3"/>
  <c r="R92" i="3"/>
  <c r="O85" i="3" a="1"/>
  <c r="O85" i="3" s="1"/>
  <c r="P10" i="3" a="1"/>
  <c r="P10" i="3" s="1"/>
  <c r="P19" i="3" a="1"/>
  <c r="P19" i="3" s="1"/>
  <c r="P28" i="3" a="1"/>
  <c r="P28" i="3" s="1"/>
  <c r="P38" i="3" a="1"/>
  <c r="P38" i="3" s="1"/>
  <c r="P51" i="3" a="1"/>
  <c r="P51" i="3" s="1"/>
  <c r="P57" i="3" a="1"/>
  <c r="P57" i="3" s="1"/>
  <c r="P64" i="3" a="1"/>
  <c r="P64" i="3" s="1"/>
  <c r="P70" i="3" a="1"/>
  <c r="P70" i="3" s="1"/>
  <c r="P77" i="3" a="1"/>
  <c r="P77" i="3" s="1"/>
  <c r="P29" i="3" a="1"/>
  <c r="P29" i="3" s="1"/>
  <c r="P46" i="3" a="1"/>
  <c r="P46" i="3" s="1"/>
  <c r="P65" i="3" a="1"/>
  <c r="P65" i="3" s="1"/>
  <c r="P79" i="3" a="1"/>
  <c r="P79" i="3" s="1"/>
  <c r="P81" i="3" a="1"/>
  <c r="P81" i="3" s="1"/>
  <c r="P22" i="3" a="1"/>
  <c r="P22" i="3" s="1"/>
  <c r="P68" i="3" a="1"/>
  <c r="P68" i="3" s="1"/>
  <c r="P18" i="3" a="1"/>
  <c r="P18" i="3" s="1"/>
  <c r="P49" i="3" a="1"/>
  <c r="P49" i="3" s="1"/>
  <c r="P9" i="3" a="1"/>
  <c r="P9" i="3" s="1"/>
  <c r="P44" i="3" a="1"/>
  <c r="P44" i="3" s="1"/>
  <c r="P63" i="3" a="1"/>
  <c r="P63" i="3" s="1"/>
  <c r="P15" i="3" a="1"/>
  <c r="P15" i="3" s="1"/>
  <c r="P24" i="3" a="1"/>
  <c r="P24" i="3" s="1"/>
  <c r="P33" i="3" a="1"/>
  <c r="P33" i="3" s="1"/>
  <c r="P39" i="3" a="1"/>
  <c r="P39" i="3" s="1"/>
  <c r="P45" i="3" a="1"/>
  <c r="P45" i="3" s="1"/>
  <c r="P52" i="3" a="1"/>
  <c r="P52" i="3" s="1"/>
  <c r="P58" i="3" a="1"/>
  <c r="P58" i="3" s="1"/>
  <c r="P71" i="3" a="1"/>
  <c r="P71" i="3" s="1"/>
  <c r="P78" i="3" a="1"/>
  <c r="P78" i="3" s="1"/>
  <c r="P11" i="3" a="1"/>
  <c r="P11" i="3" s="1"/>
  <c r="P20" i="3" a="1"/>
  <c r="P20" i="3" s="1"/>
  <c r="P34" i="3" a="1"/>
  <c r="P34" i="3" s="1"/>
  <c r="P40" i="3" a="1"/>
  <c r="P40" i="3" s="1"/>
  <c r="P59" i="3" a="1"/>
  <c r="P59" i="3" s="1"/>
  <c r="P72" i="3" a="1"/>
  <c r="P72" i="3" s="1"/>
  <c r="P73" i="3" a="1"/>
  <c r="P73" i="3" s="1"/>
  <c r="P17" i="3" a="1"/>
  <c r="P17" i="3" s="1"/>
  <c r="P36" i="3" a="1"/>
  <c r="P36" i="3" s="1"/>
  <c r="P55" i="3" a="1"/>
  <c r="P55" i="3" s="1"/>
  <c r="P82" i="3" a="1"/>
  <c r="P82" i="3" s="1"/>
  <c r="P43" i="3" a="1"/>
  <c r="P43" i="3" s="1"/>
  <c r="P62" i="3" a="1"/>
  <c r="P62" i="3" s="1"/>
  <c r="P75" i="3" a="1"/>
  <c r="P75" i="3" s="1"/>
  <c r="P14" i="3" a="1"/>
  <c r="P14" i="3" s="1"/>
  <c r="P32" i="3" a="1"/>
  <c r="P32" i="3" s="1"/>
  <c r="P50" i="3" a="1"/>
  <c r="P50" i="3" s="1"/>
  <c r="P76" i="3" a="1"/>
  <c r="P76" i="3" s="1"/>
  <c r="P16" i="3" a="1"/>
  <c r="P16" i="3" s="1"/>
  <c r="P25" i="3" a="1"/>
  <c r="P25" i="3" s="1"/>
  <c r="P30" i="3" a="1"/>
  <c r="P30" i="3" s="1"/>
  <c r="P35" i="3" a="1"/>
  <c r="P35" i="3" s="1"/>
  <c r="P47" i="3" a="1"/>
  <c r="P47" i="3" s="1"/>
  <c r="P53" i="3" a="1"/>
  <c r="P53" i="3" s="1"/>
  <c r="P60" i="3" a="1"/>
  <c r="P60" i="3" s="1"/>
  <c r="P66" i="3" a="1"/>
  <c r="P66" i="3" s="1"/>
  <c r="P80" i="3" a="1"/>
  <c r="P80" i="3" s="1"/>
  <c r="P12" i="3" a="1"/>
  <c r="P12" i="3" s="1"/>
  <c r="P21" i="3" a="1"/>
  <c r="P21" i="3" s="1"/>
  <c r="P26" i="3" a="1"/>
  <c r="P26" i="3" s="1"/>
  <c r="P41" i="3" a="1"/>
  <c r="P41" i="3" s="1"/>
  <c r="P48" i="3" a="1"/>
  <c r="P48" i="3" s="1"/>
  <c r="P54" i="3" a="1"/>
  <c r="P54" i="3" s="1"/>
  <c r="P67" i="3" a="1"/>
  <c r="P67" i="3" s="1"/>
  <c r="P31" i="3" a="1"/>
  <c r="P31" i="3" s="1"/>
  <c r="P42" i="3" a="1"/>
  <c r="P42" i="3" s="1"/>
  <c r="P61" i="3" a="1"/>
  <c r="P61" i="3" s="1"/>
  <c r="P74" i="3" a="1"/>
  <c r="P74" i="3" s="1"/>
  <c r="P13" i="3" a="1"/>
  <c r="P13" i="3" s="1"/>
  <c r="P27" i="3" a="1"/>
  <c r="P27" i="3" s="1"/>
  <c r="P56" i="3" a="1"/>
  <c r="P56" i="3" s="1"/>
  <c r="P8" i="3" a="1"/>
  <c r="P8" i="3" s="1"/>
  <c r="P23" i="3" a="1"/>
  <c r="P23" i="3" s="1"/>
  <c r="P37" i="3" a="1"/>
  <c r="P37" i="3" s="1"/>
  <c r="P69" i="3" a="1"/>
  <c r="P69" i="3" s="1"/>
  <c r="O19" i="3" a="1"/>
  <c r="O19" i="3" s="1"/>
  <c r="O27" i="3" a="1"/>
  <c r="O27" i="3" s="1"/>
  <c r="O35" i="3" a="1"/>
  <c r="O35" i="3" s="1"/>
  <c r="O43" i="3" a="1"/>
  <c r="O43" i="3" s="1"/>
  <c r="O51" i="3" a="1"/>
  <c r="O51" i="3" s="1"/>
  <c r="O59" i="3" a="1"/>
  <c r="O59" i="3" s="1"/>
  <c r="O67" i="3" a="1"/>
  <c r="O67" i="3" s="1"/>
  <c r="O75" i="3" a="1"/>
  <c r="O75" i="3" s="1"/>
  <c r="O9" i="3" a="1"/>
  <c r="O9" i="3" s="1"/>
  <c r="O17" i="3" a="1"/>
  <c r="O17" i="3" s="1"/>
  <c r="O29" i="3" a="1"/>
  <c r="O29" i="3" s="1"/>
  <c r="O61" i="3" a="1"/>
  <c r="O61" i="3" s="1"/>
  <c r="O11" i="3" a="1"/>
  <c r="O11" i="3" s="1"/>
  <c r="O54" i="3" a="1"/>
  <c r="O54" i="3" s="1"/>
  <c r="O78" i="3" a="1"/>
  <c r="O78" i="3" s="1"/>
  <c r="O55" i="3" a="1"/>
  <c r="O55" i="3" s="1"/>
  <c r="O71" i="3" a="1"/>
  <c r="O71" i="3" s="1"/>
  <c r="O13" i="3" a="1"/>
  <c r="O13" i="3" s="1"/>
  <c r="O40" i="3" a="1"/>
  <c r="O40" i="3" s="1"/>
  <c r="O56" i="3" a="1"/>
  <c r="O56" i="3" s="1"/>
  <c r="O72" i="3" a="1"/>
  <c r="O72" i="3" s="1"/>
  <c r="O14" i="3" a="1"/>
  <c r="O14" i="3" s="1"/>
  <c r="O33" i="3" a="1"/>
  <c r="O33" i="3" s="1"/>
  <c r="O41" i="3" a="1"/>
  <c r="O41" i="3" s="1"/>
  <c r="O65" i="3" a="1"/>
  <c r="O65" i="3" s="1"/>
  <c r="O81" i="3" a="1"/>
  <c r="O81" i="3" s="1"/>
  <c r="O20" i="3" a="1"/>
  <c r="O20" i="3" s="1"/>
  <c r="O28" i="3" a="1"/>
  <c r="O28" i="3" s="1"/>
  <c r="O36" i="3" a="1"/>
  <c r="O36" i="3" s="1"/>
  <c r="O44" i="3" a="1"/>
  <c r="O44" i="3" s="1"/>
  <c r="O52" i="3" a="1"/>
  <c r="O52" i="3" s="1"/>
  <c r="O60" i="3" a="1"/>
  <c r="O60" i="3" s="1"/>
  <c r="O68" i="3" a="1"/>
  <c r="O68" i="3" s="1"/>
  <c r="O76" i="3" a="1"/>
  <c r="O76" i="3" s="1"/>
  <c r="O10" i="3" a="1"/>
  <c r="O10" i="3" s="1"/>
  <c r="O18" i="3" a="1"/>
  <c r="O18" i="3" s="1"/>
  <c r="O45" i="3" a="1"/>
  <c r="O45" i="3" s="1"/>
  <c r="O69" i="3" a="1"/>
  <c r="O69" i="3" s="1"/>
  <c r="O8" i="3" a="1"/>
  <c r="O8" i="3" s="1"/>
  <c r="O62" i="3" a="1"/>
  <c r="O62" i="3" s="1"/>
  <c r="O12" i="3" a="1"/>
  <c r="O12" i="3" s="1"/>
  <c r="O63" i="3" a="1"/>
  <c r="O63" i="3" s="1"/>
  <c r="O79" i="3" a="1"/>
  <c r="O79" i="3" s="1"/>
  <c r="O32" i="3" a="1"/>
  <c r="O32" i="3" s="1"/>
  <c r="O64" i="3" a="1"/>
  <c r="O64" i="3" s="1"/>
  <c r="O80" i="3" a="1"/>
  <c r="O80" i="3" s="1"/>
  <c r="O25" i="3" a="1"/>
  <c r="O25" i="3" s="1"/>
  <c r="O49" i="3" a="1"/>
  <c r="O49" i="3" s="1"/>
  <c r="O73" i="3" a="1"/>
  <c r="O73" i="3" s="1"/>
  <c r="O15" i="3" a="1"/>
  <c r="O15" i="3" s="1"/>
  <c r="O21" i="3" a="1"/>
  <c r="O21" i="3" s="1"/>
  <c r="O22" i="3" a="1"/>
  <c r="O22" i="3" s="1"/>
  <c r="O30" i="3" a="1"/>
  <c r="O30" i="3" s="1"/>
  <c r="O38" i="3" a="1"/>
  <c r="O38" i="3" s="1"/>
  <c r="O48" i="3" a="1"/>
  <c r="O48" i="3" s="1"/>
  <c r="O57" i="3" a="1"/>
  <c r="O57" i="3" s="1"/>
  <c r="O23" i="3" a="1"/>
  <c r="O23" i="3" s="1"/>
  <c r="O31" i="3" a="1"/>
  <c r="O31" i="3" s="1"/>
  <c r="O39" i="3" a="1"/>
  <c r="O39" i="3" s="1"/>
  <c r="O47" i="3" a="1"/>
  <c r="O47" i="3" s="1"/>
  <c r="O24" i="3" a="1"/>
  <c r="O24" i="3" s="1"/>
  <c r="O26" i="3" a="1"/>
  <c r="O26" i="3" s="1"/>
  <c r="O34" i="3" a="1"/>
  <c r="O34" i="3" s="1"/>
  <c r="O42" i="3" a="1"/>
  <c r="O42" i="3" s="1"/>
  <c r="O50" i="3" a="1"/>
  <c r="O50" i="3" s="1"/>
  <c r="O58" i="3" a="1"/>
  <c r="O58" i="3" s="1"/>
  <c r="O66" i="3" a="1"/>
  <c r="O66" i="3" s="1"/>
  <c r="O74" i="3" a="1"/>
  <c r="O74" i="3" s="1"/>
  <c r="O82" i="3" a="1"/>
  <c r="O82" i="3" s="1"/>
  <c r="O16" i="3" a="1"/>
  <c r="O16" i="3" s="1"/>
  <c r="O37" i="3" a="1"/>
  <c r="O37" i="3" s="1"/>
  <c r="O53" i="3" a="1"/>
  <c r="O53" i="3" s="1"/>
  <c r="O77" i="3" a="1"/>
  <c r="O77" i="3" s="1"/>
  <c r="O46" i="3" a="1"/>
  <c r="O46" i="3" s="1"/>
  <c r="O70" i="3" a="1"/>
  <c r="O70" i="3" s="1"/>
  <c r="T29" i="3"/>
  <c r="U10" i="3"/>
  <c r="U14" i="3"/>
  <c r="U18" i="3"/>
  <c r="U22" i="3"/>
  <c r="U26" i="3"/>
  <c r="U30" i="3"/>
  <c r="U34" i="3"/>
  <c r="U38" i="3"/>
  <c r="U42" i="3"/>
  <c r="U46" i="3"/>
  <c r="U50" i="3"/>
  <c r="U54" i="3"/>
  <c r="U58" i="3"/>
  <c r="U62" i="3"/>
  <c r="U66" i="3"/>
  <c r="U70" i="3"/>
  <c r="U74" i="3"/>
  <c r="U78" i="3"/>
  <c r="T8" i="3"/>
  <c r="T59" i="3"/>
  <c r="T67" i="3"/>
  <c r="T75" i="3"/>
  <c r="T79" i="3"/>
  <c r="U11" i="3"/>
  <c r="U15" i="3"/>
  <c r="U19" i="3"/>
  <c r="U23" i="3"/>
  <c r="U27" i="3"/>
  <c r="U31" i="3"/>
  <c r="U35" i="3"/>
  <c r="U39" i="3"/>
  <c r="U43" i="3"/>
  <c r="U47" i="3"/>
  <c r="U51" i="3"/>
  <c r="U55" i="3"/>
  <c r="U59" i="3"/>
  <c r="U63" i="3"/>
  <c r="U67" i="3"/>
  <c r="U71" i="3"/>
  <c r="U75" i="3"/>
  <c r="U79" i="3"/>
  <c r="T11" i="3"/>
  <c r="T15" i="3"/>
  <c r="T19" i="3"/>
  <c r="T23" i="3"/>
  <c r="T27" i="3"/>
  <c r="T31" i="3"/>
  <c r="T35" i="3"/>
  <c r="T39" i="3"/>
  <c r="T43" i="3"/>
  <c r="T47" i="3"/>
  <c r="T51" i="3"/>
  <c r="T55" i="3"/>
  <c r="T63" i="3"/>
  <c r="T71" i="3"/>
  <c r="T12" i="3"/>
  <c r="T16" i="3"/>
  <c r="T20" i="3"/>
  <c r="T24" i="3"/>
  <c r="T28" i="3"/>
  <c r="T32" i="3"/>
  <c r="T36" i="3"/>
  <c r="T40" i="3"/>
  <c r="T44" i="3"/>
  <c r="T48" i="3"/>
  <c r="T52" i="3"/>
  <c r="T56" i="3"/>
  <c r="T60" i="3"/>
  <c r="T64" i="3"/>
  <c r="T68" i="3"/>
  <c r="T72" i="3"/>
  <c r="T76" i="3"/>
  <c r="T80" i="3"/>
  <c r="U12" i="3"/>
  <c r="U16" i="3"/>
  <c r="U20" i="3"/>
  <c r="U24" i="3"/>
  <c r="U28" i="3"/>
  <c r="U32" i="3"/>
  <c r="U36" i="3"/>
  <c r="U40" i="3"/>
  <c r="U44" i="3"/>
  <c r="U48" i="3"/>
  <c r="U52" i="3"/>
  <c r="U56" i="3"/>
  <c r="U60" i="3"/>
  <c r="U64" i="3"/>
  <c r="U68" i="3"/>
  <c r="U72" i="3"/>
  <c r="U76" i="3"/>
  <c r="U80" i="3"/>
  <c r="T9" i="3"/>
  <c r="T13" i="3"/>
  <c r="T17" i="3"/>
  <c r="T21" i="3"/>
  <c r="T25" i="3"/>
  <c r="T33" i="3"/>
  <c r="T37" i="3"/>
  <c r="T41" i="3"/>
  <c r="T45" i="3"/>
  <c r="T49" i="3"/>
  <c r="T53" i="3"/>
  <c r="T57" i="3"/>
  <c r="T61" i="3"/>
  <c r="T65" i="3"/>
  <c r="T69" i="3"/>
  <c r="T73" i="3"/>
  <c r="T77" i="3"/>
  <c r="T81" i="3"/>
  <c r="T70" i="3"/>
  <c r="T10" i="3"/>
  <c r="T74" i="3"/>
  <c r="T62" i="3"/>
  <c r="U49" i="3"/>
  <c r="T42" i="3"/>
  <c r="T14" i="3"/>
  <c r="U65" i="3"/>
  <c r="U13" i="3"/>
  <c r="U29" i="3"/>
  <c r="U45" i="3"/>
  <c r="U77" i="3"/>
  <c r="T46" i="3"/>
  <c r="U17" i="3"/>
  <c r="U81" i="3"/>
  <c r="T18" i="3"/>
  <c r="T34" i="3"/>
  <c r="T50" i="3"/>
  <c r="T66" i="3"/>
  <c r="U8" i="3"/>
  <c r="U21" i="3"/>
  <c r="U37" i="3"/>
  <c r="U53" i="3"/>
  <c r="U69" i="3"/>
  <c r="T22" i="3"/>
  <c r="T38" i="3"/>
  <c r="T54" i="3"/>
  <c r="U9" i="3"/>
  <c r="U25" i="3"/>
  <c r="U41" i="3"/>
  <c r="U57" i="3"/>
  <c r="U73" i="3"/>
  <c r="T26" i="3"/>
  <c r="T58" i="3"/>
  <c r="U61" i="3"/>
  <c r="T30" i="3"/>
  <c r="T78" i="3"/>
  <c r="U33" i="3"/>
  <c r="R61" i="3"/>
  <c r="R64" i="3"/>
  <c r="R70" i="3"/>
  <c r="R39" i="3"/>
  <c r="R28" i="3"/>
  <c r="R29" i="3"/>
  <c r="R43" i="3"/>
  <c r="V43" i="3" s="1"/>
  <c r="R8" i="3"/>
  <c r="V8" i="3" s="1"/>
  <c r="R57" i="3"/>
  <c r="R15" i="3"/>
  <c r="R63" i="3"/>
  <c r="R36" i="3"/>
  <c r="R69" i="3"/>
  <c r="R74" i="3"/>
  <c r="R56" i="3"/>
  <c r="R62" i="3"/>
  <c r="R78" i="3"/>
  <c r="R20" i="3"/>
  <c r="R21" i="3"/>
  <c r="R35" i="3"/>
  <c r="R66" i="3"/>
  <c r="R49" i="3"/>
  <c r="R26" i="3"/>
  <c r="R72" i="3"/>
  <c r="R14" i="3"/>
  <c r="V14" i="3" s="1"/>
  <c r="R37" i="3"/>
  <c r="R51" i="3"/>
  <c r="R65" i="3"/>
  <c r="R58" i="3"/>
  <c r="R48" i="3"/>
  <c r="V48" i="3" s="1"/>
  <c r="R54" i="3"/>
  <c r="R53" i="3"/>
  <c r="R12" i="3"/>
  <c r="R76" i="3"/>
  <c r="R27" i="3"/>
  <c r="V27" i="3" s="1"/>
  <c r="R50" i="3"/>
  <c r="V50" i="3" s="1"/>
  <c r="R41" i="3"/>
  <c r="R42" i="3"/>
  <c r="R40" i="3"/>
  <c r="R46" i="3"/>
  <c r="R13" i="3"/>
  <c r="R71" i="3"/>
  <c r="R60" i="3"/>
  <c r="R19" i="3"/>
  <c r="R34" i="3"/>
  <c r="R33" i="3"/>
  <c r="V33" i="3" s="1"/>
  <c r="R32" i="3"/>
  <c r="R38" i="3"/>
  <c r="R68" i="3"/>
  <c r="R31" i="3"/>
  <c r="R75" i="3"/>
  <c r="V75" i="3" s="1"/>
  <c r="R11" i="3"/>
  <c r="R18" i="3"/>
  <c r="R25" i="3"/>
  <c r="R79" i="3"/>
  <c r="R10" i="3"/>
  <c r="R24" i="3"/>
  <c r="R30" i="3"/>
  <c r="R52" i="3"/>
  <c r="R77" i="3"/>
  <c r="R67" i="3"/>
  <c r="R55" i="3"/>
  <c r="R81" i="3"/>
  <c r="R17" i="3"/>
  <c r="R47" i="3"/>
  <c r="R80" i="3"/>
  <c r="R16" i="3"/>
  <c r="R22" i="3"/>
  <c r="R44" i="3"/>
  <c r="V44" i="3" s="1"/>
  <c r="R45" i="3"/>
  <c r="R59" i="3"/>
  <c r="R23" i="3"/>
  <c r="R73" i="3"/>
  <c r="R9" i="3"/>
  <c r="W94" i="3" l="1"/>
  <c r="V66" i="3"/>
  <c r="V92" i="3"/>
  <c r="V85" i="3"/>
  <c r="W91" i="3"/>
  <c r="V90" i="3"/>
  <c r="V89" i="3"/>
  <c r="W86" i="3"/>
  <c r="W88" i="3"/>
  <c r="V47" i="3"/>
  <c r="V24" i="3"/>
  <c r="W84" i="3"/>
  <c r="S86" i="3"/>
  <c r="AB86" i="3" s="1"/>
  <c r="W89" i="3"/>
  <c r="V91" i="3"/>
  <c r="S88" i="3"/>
  <c r="AB88" i="3" s="1"/>
  <c r="W85" i="3"/>
  <c r="W95" i="3"/>
  <c r="V83" i="3"/>
  <c r="V94" i="3"/>
  <c r="V95" i="3"/>
  <c r="S85" i="3"/>
  <c r="AB85" i="3" s="1"/>
  <c r="V86" i="3"/>
  <c r="S93" i="3"/>
  <c r="AB93" i="3" s="1"/>
  <c r="S83" i="3"/>
  <c r="AB83" i="3" s="1"/>
  <c r="W83" i="3"/>
  <c r="S92" i="3"/>
  <c r="AB92" i="3" s="1"/>
  <c r="S87" i="3"/>
  <c r="AB87" i="3" s="1"/>
  <c r="V87" i="3"/>
  <c r="S84" i="3"/>
  <c r="AB84" i="3" s="1"/>
  <c r="S94" i="3"/>
  <c r="AB94" i="3" s="1"/>
  <c r="V82" i="3"/>
  <c r="V88" i="3"/>
  <c r="V15" i="3"/>
  <c r="W92" i="3"/>
  <c r="S91" i="3"/>
  <c r="AB91" i="3" s="1"/>
  <c r="V93" i="3"/>
  <c r="S90" i="3"/>
  <c r="AB90" i="3" s="1"/>
  <c r="S89" i="3"/>
  <c r="AB89" i="3" s="1"/>
  <c r="W93" i="3"/>
  <c r="S82" i="3"/>
  <c r="AB82" i="3" s="1"/>
  <c r="S24" i="3"/>
  <c r="AB24" i="3" s="1"/>
  <c r="S30" i="3"/>
  <c r="S64" i="3"/>
  <c r="AB64" i="3" s="1"/>
  <c r="S45" i="3"/>
  <c r="AB45" i="3" s="1"/>
  <c r="S36" i="3"/>
  <c r="AB36" i="3" s="1"/>
  <c r="S72" i="3"/>
  <c r="AB72" i="3" s="1"/>
  <c r="S51" i="3"/>
  <c r="AB51" i="3" s="1"/>
  <c r="S66" i="3"/>
  <c r="AB66" i="3" s="1"/>
  <c r="S46" i="3"/>
  <c r="AB46" i="3" s="1"/>
  <c r="S31" i="3"/>
  <c r="AB31" i="3" s="1"/>
  <c r="S42" i="3"/>
  <c r="AB42" i="3" s="1"/>
  <c r="S37" i="3"/>
  <c r="AB37" i="3" s="1"/>
  <c r="S34" i="3"/>
  <c r="AB34" i="3" s="1"/>
  <c r="S48" i="3"/>
  <c r="AB48" i="3" s="1"/>
  <c r="S25" i="3"/>
  <c r="AB25" i="3" s="1"/>
  <c r="S16" i="3"/>
  <c r="AB16" i="3" s="1"/>
  <c r="S26" i="3"/>
  <c r="AB26" i="3" s="1"/>
  <c r="S38" i="3"/>
  <c r="AB38" i="3" s="1"/>
  <c r="S74" i="3"/>
  <c r="S47" i="3"/>
  <c r="AB47" i="3" s="1"/>
  <c r="S22" i="3"/>
  <c r="AB22" i="3" s="1"/>
  <c r="S32" i="3"/>
  <c r="AB32" i="3" s="1"/>
  <c r="S18" i="3"/>
  <c r="AB18" i="3" s="1"/>
  <c r="S28" i="3"/>
  <c r="AB28" i="3" s="1"/>
  <c r="S56" i="3"/>
  <c r="AB56" i="3" s="1"/>
  <c r="S61" i="3"/>
  <c r="AB61" i="3" s="1"/>
  <c r="S43" i="3"/>
  <c r="AB43" i="3" s="1"/>
  <c r="S21" i="3"/>
  <c r="AB21" i="3" s="1"/>
  <c r="S79" i="3"/>
  <c r="AB79" i="3" s="1"/>
  <c r="S20" i="3"/>
  <c r="AB20" i="3" s="1"/>
  <c r="S40" i="3"/>
  <c r="AB40" i="3" s="1"/>
  <c r="S29" i="3"/>
  <c r="AB29" i="3" s="1"/>
  <c r="S35" i="3"/>
  <c r="AB35" i="3" s="1"/>
  <c r="S15" i="3"/>
  <c r="AB15" i="3" s="1"/>
  <c r="S63" i="3"/>
  <c r="AB63" i="3" s="1"/>
  <c r="S76" i="3"/>
  <c r="AB76" i="3" s="1"/>
  <c r="S81" i="3"/>
  <c r="AB81" i="3" s="1"/>
  <c r="S17" i="3"/>
  <c r="AB17" i="3" s="1"/>
  <c r="S27" i="3"/>
  <c r="AB27" i="3" s="1"/>
  <c r="S77" i="3"/>
  <c r="AB77" i="3" s="1"/>
  <c r="S50" i="3"/>
  <c r="AB50" i="3" s="1"/>
  <c r="S23" i="3"/>
  <c r="AB23" i="3" s="1"/>
  <c r="S73" i="3"/>
  <c r="AB73" i="3" s="1"/>
  <c r="S68" i="3"/>
  <c r="AB68" i="3" s="1"/>
  <c r="S65" i="3"/>
  <c r="AB65" i="3" s="1"/>
  <c r="S71" i="3"/>
  <c r="AB71" i="3" s="1"/>
  <c r="S19" i="3"/>
  <c r="AB19" i="3" s="1"/>
  <c r="S70" i="3"/>
  <c r="AB70" i="3" s="1"/>
  <c r="S39" i="3"/>
  <c r="AB39" i="3" s="1"/>
  <c r="S58" i="3"/>
  <c r="AB58" i="3" s="1"/>
  <c r="S53" i="3"/>
  <c r="AB53" i="3" s="1"/>
  <c r="S57" i="3"/>
  <c r="AB57" i="3" s="1"/>
  <c r="S49" i="3"/>
  <c r="AB49" i="3" s="1"/>
  <c r="S62" i="3"/>
  <c r="AB62" i="3" s="1"/>
  <c r="S60" i="3"/>
  <c r="AB60" i="3" s="1"/>
  <c r="S41" i="3"/>
  <c r="AB41" i="3" s="1"/>
  <c r="S55" i="3"/>
  <c r="AB55" i="3" s="1"/>
  <c r="S75" i="3"/>
  <c r="AB75" i="3" s="1"/>
  <c r="S52" i="3"/>
  <c r="AB52" i="3" s="1"/>
  <c r="S33" i="3"/>
  <c r="AB33" i="3" s="1"/>
  <c r="S78" i="3"/>
  <c r="AB78" i="3" s="1"/>
  <c r="S67" i="3"/>
  <c r="AB67" i="3" s="1"/>
  <c r="S80" i="3"/>
  <c r="AB80" i="3" s="1"/>
  <c r="S69" i="3"/>
  <c r="AB69" i="3" s="1"/>
  <c r="S44" i="3"/>
  <c r="AB44" i="3" s="1"/>
  <c r="S14" i="3"/>
  <c r="AB14" i="3" s="1"/>
  <c r="S54" i="3"/>
  <c r="AB54" i="3" s="1"/>
  <c r="S59" i="3"/>
  <c r="AB59" i="3" s="1"/>
  <c r="S13" i="3"/>
  <c r="AB13" i="3" s="1"/>
  <c r="S12" i="3"/>
  <c r="AB12" i="3" s="1"/>
  <c r="S11" i="3"/>
  <c r="AB11" i="3" s="1"/>
  <c r="S10" i="3"/>
  <c r="AB10" i="3" s="1"/>
  <c r="S9" i="3"/>
  <c r="AB9" i="3" s="1"/>
  <c r="V11" i="3"/>
  <c r="V52" i="3"/>
  <c r="V39" i="3"/>
  <c r="V71" i="3"/>
  <c r="V16" i="3"/>
  <c r="V80" i="3"/>
  <c r="V31" i="3"/>
  <c r="V57" i="3"/>
  <c r="V79" i="3"/>
  <c r="V40" i="3"/>
  <c r="W82" i="3"/>
  <c r="V63" i="3"/>
  <c r="V70" i="3"/>
  <c r="V41" i="3"/>
  <c r="V64" i="3"/>
  <c r="V73" i="3"/>
  <c r="V17" i="3"/>
  <c r="V34" i="3"/>
  <c r="V36" i="3"/>
  <c r="V68" i="3"/>
  <c r="V53" i="3"/>
  <c r="AB30" i="3"/>
  <c r="AB74" i="3"/>
  <c r="S8" i="3"/>
  <c r="V37" i="3"/>
  <c r="V20" i="3"/>
  <c r="V28" i="3"/>
  <c r="V19" i="3"/>
  <c r="V60" i="3"/>
  <c r="V51" i="3"/>
  <c r="V9" i="3"/>
  <c r="V59" i="3"/>
  <c r="V30" i="3"/>
  <c r="V56" i="3"/>
  <c r="V26" i="3"/>
  <c r="V45" i="3"/>
  <c r="V55" i="3"/>
  <c r="V42" i="3"/>
  <c r="V67" i="3"/>
  <c r="V22" i="3"/>
  <c r="V77" i="3"/>
  <c r="V18" i="3"/>
  <c r="V65" i="3"/>
  <c r="V58" i="3"/>
  <c r="V69" i="3"/>
  <c r="V21" i="3"/>
  <c r="V78" i="3"/>
  <c r="V46" i="3"/>
  <c r="V72" i="3"/>
  <c r="V25" i="3"/>
  <c r="V49" i="3"/>
  <c r="V74" i="3"/>
  <c r="V29" i="3"/>
  <c r="V35" i="3"/>
  <c r="V76" i="3"/>
  <c r="V12" i="3"/>
  <c r="V13" i="3"/>
  <c r="V61" i="3"/>
  <c r="V23" i="3"/>
  <c r="V10" i="3"/>
  <c r="V38" i="3"/>
  <c r="V62" i="3"/>
  <c r="V81" i="3"/>
  <c r="V32" i="3"/>
  <c r="V54" i="3"/>
  <c r="W8" i="3"/>
  <c r="W67" i="3"/>
  <c r="W69" i="3"/>
  <c r="W14" i="3"/>
  <c r="W35" i="3"/>
  <c r="W66" i="3"/>
  <c r="W76" i="3"/>
  <c r="W55" i="3"/>
  <c r="W20" i="3"/>
  <c r="W33" i="3"/>
  <c r="W68" i="3"/>
  <c r="W70" i="3"/>
  <c r="W56" i="3"/>
  <c r="W54" i="3"/>
  <c r="W60" i="3"/>
  <c r="W50" i="3"/>
  <c r="W36" i="3"/>
  <c r="W11" i="3"/>
  <c r="W24" i="3"/>
  <c r="W22" i="3"/>
  <c r="W64" i="3"/>
  <c r="W27" i="3"/>
  <c r="W48" i="3"/>
  <c r="W53" i="3"/>
  <c r="W32" i="3"/>
  <c r="W17" i="3"/>
  <c r="W78" i="3"/>
  <c r="W15" i="3"/>
  <c r="W81" i="3"/>
  <c r="W57" i="3"/>
  <c r="W13" i="3"/>
  <c r="W41" i="3"/>
  <c r="W47" i="3"/>
  <c r="W73" i="3"/>
  <c r="W71" i="3"/>
  <c r="W63" i="3"/>
  <c r="W79" i="3"/>
  <c r="W51" i="3"/>
  <c r="W74" i="3"/>
  <c r="W26" i="3"/>
  <c r="W75" i="3"/>
  <c r="W72" i="3"/>
  <c r="W58" i="3"/>
  <c r="W44" i="3"/>
  <c r="W65" i="3"/>
  <c r="W38" i="3"/>
  <c r="W61" i="3"/>
  <c r="W21" i="3"/>
  <c r="W30" i="3"/>
  <c r="W62" i="3"/>
  <c r="W59" i="3"/>
  <c r="W52" i="3"/>
  <c r="W9" i="3"/>
  <c r="W46" i="3"/>
  <c r="W28" i="3"/>
  <c r="W37" i="3"/>
  <c r="W42" i="3"/>
  <c r="W12" i="3"/>
  <c r="W25" i="3"/>
  <c r="W43" i="3"/>
  <c r="W40" i="3"/>
  <c r="W45" i="3"/>
  <c r="W49" i="3"/>
  <c r="W29" i="3"/>
  <c r="W19" i="3"/>
  <c r="W23" i="3"/>
  <c r="W31" i="3"/>
  <c r="W80" i="3"/>
  <c r="W16" i="3"/>
  <c r="W34" i="3"/>
  <c r="W39" i="3"/>
  <c r="W18" i="3"/>
  <c r="W77" i="3"/>
  <c r="W10" i="3"/>
  <c r="Y8" i="3" l="1" a="1"/>
  <c r="Y8" i="3" s="1"/>
  <c r="B2" i="7" a="1"/>
  <c r="AB8" i="3"/>
  <c r="B2" i="5" s="1" a="1"/>
  <c r="B2" i="5" s="1"/>
  <c r="B2" i="7" l="1"/>
  <c r="C2" i="7" s="1"/>
  <c r="C89" i="7"/>
  <c r="C81" i="7"/>
  <c r="C73" i="7"/>
  <c r="C65" i="7"/>
  <c r="C57" i="7"/>
  <c r="C49" i="7"/>
  <c r="C41" i="7"/>
  <c r="C33" i="7"/>
  <c r="C25" i="7"/>
  <c r="C17" i="7"/>
  <c r="C9" i="7"/>
  <c r="C88" i="7"/>
  <c r="C80" i="7"/>
  <c r="C72" i="7"/>
  <c r="C64" i="7"/>
  <c r="C56" i="7"/>
  <c r="C48" i="7"/>
  <c r="C40" i="7"/>
  <c r="C32" i="7"/>
  <c r="C24" i="7"/>
  <c r="C16" i="7"/>
  <c r="C8" i="7"/>
  <c r="C87" i="7"/>
  <c r="C79" i="7"/>
  <c r="C71" i="7"/>
  <c r="C63" i="7"/>
  <c r="C55" i="7"/>
  <c r="C47" i="7"/>
  <c r="C39" i="7"/>
  <c r="C31" i="7"/>
  <c r="C23" i="7"/>
  <c r="C15" i="7"/>
  <c r="C7" i="7"/>
  <c r="C85" i="7"/>
  <c r="C77" i="7"/>
  <c r="C69" i="7"/>
  <c r="C61" i="7"/>
  <c r="C53" i="7"/>
  <c r="C45" i="7"/>
  <c r="C37" i="7"/>
  <c r="C29" i="7"/>
  <c r="C21" i="7"/>
  <c r="C13" i="7"/>
  <c r="C5" i="7"/>
  <c r="C84" i="7"/>
  <c r="C76" i="7"/>
  <c r="C68" i="7"/>
  <c r="C60" i="7"/>
  <c r="C52" i="7"/>
  <c r="C44" i="7"/>
  <c r="C36" i="7"/>
  <c r="C28" i="7"/>
  <c r="C20" i="7"/>
  <c r="C12" i="7"/>
  <c r="C4" i="7"/>
  <c r="C58" i="7"/>
  <c r="C42" i="7"/>
  <c r="C10" i="7"/>
  <c r="C86" i="7"/>
  <c r="C78" i="7"/>
  <c r="C70" i="7"/>
  <c r="C62" i="7"/>
  <c r="C54" i="7"/>
  <c r="C46" i="7"/>
  <c r="C38" i="7"/>
  <c r="C30" i="7"/>
  <c r="C22" i="7"/>
  <c r="C14" i="7"/>
  <c r="C6" i="7"/>
  <c r="C83" i="7"/>
  <c r="C75" i="7"/>
  <c r="C67" i="7"/>
  <c r="C59" i="7"/>
  <c r="C51" i="7"/>
  <c r="C43" i="7"/>
  <c r="C35" i="7"/>
  <c r="C27" i="7"/>
  <c r="C19" i="7"/>
  <c r="C11" i="7"/>
  <c r="C3" i="7"/>
  <c r="C74" i="7"/>
  <c r="C66" i="7"/>
  <c r="C50" i="7"/>
  <c r="C26" i="7"/>
  <c r="C18" i="7"/>
  <c r="C82" i="7"/>
  <c r="C34" i="7"/>
  <c r="G3" i="7"/>
  <c r="E4" i="7"/>
  <c r="G12" i="7"/>
  <c r="G74" i="7"/>
  <c r="G58" i="7"/>
  <c r="G42" i="7"/>
  <c r="G26" i="7"/>
  <c r="G10" i="7"/>
  <c r="E81" i="7"/>
  <c r="E65" i="7"/>
  <c r="E49" i="7"/>
  <c r="E33" i="7"/>
  <c r="E17" i="7"/>
  <c r="D82" i="7"/>
  <c r="D66" i="7"/>
  <c r="D50" i="7"/>
  <c r="D34" i="7"/>
  <c r="D18" i="7"/>
  <c r="G38" i="7"/>
  <c r="E10" i="7"/>
  <c r="H10" i="7" s="1" a="1"/>
  <c r="H10" i="7" s="1"/>
  <c r="F10" i="7" s="1"/>
  <c r="G6" i="7"/>
  <c r="G87" i="7"/>
  <c r="G71" i="7"/>
  <c r="G55" i="7"/>
  <c r="G39" i="7"/>
  <c r="G23" i="7"/>
  <c r="G80" i="7"/>
  <c r="G64" i="7"/>
  <c r="G48" i="7"/>
  <c r="G32" i="7"/>
  <c r="G16" i="7"/>
  <c r="G81" i="7"/>
  <c r="G65" i="7"/>
  <c r="G49" i="7"/>
  <c r="G33" i="7"/>
  <c r="G17" i="7"/>
  <c r="E88" i="7"/>
  <c r="E72" i="7"/>
  <c r="E56" i="7"/>
  <c r="E40" i="7"/>
  <c r="E24" i="7"/>
  <c r="E8" i="7"/>
  <c r="D80" i="7"/>
  <c r="D64" i="7"/>
  <c r="D48" i="7"/>
  <c r="D32" i="7"/>
  <c r="D16" i="7"/>
  <c r="G84" i="7"/>
  <c r="G68" i="7"/>
  <c r="G52" i="7"/>
  <c r="G36" i="7"/>
  <c r="G20" i="7"/>
  <c r="E36" i="7"/>
  <c r="G78" i="7"/>
  <c r="G62" i="7"/>
  <c r="G46" i="7"/>
  <c r="D3" i="7"/>
  <c r="E20" i="7"/>
  <c r="E6" i="7"/>
  <c r="H6" i="7" s="1" a="1"/>
  <c r="H6" i="7" s="1"/>
  <c r="F6" i="7" s="1"/>
  <c r="D12" i="7"/>
  <c r="E85" i="7"/>
  <c r="E69" i="7"/>
  <c r="E53" i="7"/>
  <c r="E37" i="7"/>
  <c r="E21" i="7"/>
  <c r="E78" i="7"/>
  <c r="H78" i="7" s="1" a="1"/>
  <c r="H78" i="7" s="1"/>
  <c r="F78" i="7" s="1"/>
  <c r="E62" i="7"/>
  <c r="H62" i="7" s="1" a="1"/>
  <c r="H62" i="7" s="1"/>
  <c r="F62" i="7" s="1"/>
  <c r="E46" i="7"/>
  <c r="H46" i="7" s="1" a="1"/>
  <c r="H46" i="7" s="1"/>
  <c r="F46" i="7" s="1"/>
  <c r="E30" i="7"/>
  <c r="E14" i="7"/>
  <c r="E79" i="7"/>
  <c r="E63" i="7"/>
  <c r="E47" i="7"/>
  <c r="E31" i="7"/>
  <c r="E15" i="7"/>
  <c r="D87" i="7"/>
  <c r="D71" i="7"/>
  <c r="D55" i="7"/>
  <c r="D39" i="7"/>
  <c r="D23" i="7"/>
  <c r="D7" i="7"/>
  <c r="E82" i="7"/>
  <c r="E66" i="7"/>
  <c r="E50" i="7"/>
  <c r="E34" i="7"/>
  <c r="E18" i="7"/>
  <c r="G77" i="7"/>
  <c r="G61" i="7"/>
  <c r="G45" i="7"/>
  <c r="G29" i="7"/>
  <c r="G13" i="7"/>
  <c r="D35" i="7"/>
  <c r="E76" i="7"/>
  <c r="E60" i="7"/>
  <c r="E44" i="7"/>
  <c r="E5" i="7"/>
  <c r="G8" i="7"/>
  <c r="G4" i="7"/>
  <c r="D84" i="7"/>
  <c r="D68" i="7"/>
  <c r="D52" i="7"/>
  <c r="D36" i="7"/>
  <c r="D20" i="7"/>
  <c r="D77" i="7"/>
  <c r="D61" i="7"/>
  <c r="D45" i="7"/>
  <c r="D29" i="7"/>
  <c r="D13" i="7"/>
  <c r="D78" i="7"/>
  <c r="D62" i="7"/>
  <c r="D46" i="7"/>
  <c r="D30" i="7"/>
  <c r="D14" i="7"/>
  <c r="G75" i="7"/>
  <c r="G59" i="7"/>
  <c r="G43" i="7"/>
  <c r="G27" i="7"/>
  <c r="G11" i="7"/>
  <c r="D81" i="7"/>
  <c r="D65" i="7"/>
  <c r="D49" i="7"/>
  <c r="D33" i="7"/>
  <c r="D17" i="7"/>
  <c r="E75" i="7"/>
  <c r="E59" i="7"/>
  <c r="E43" i="7"/>
  <c r="E27" i="7"/>
  <c r="E11" i="7"/>
  <c r="D75" i="7"/>
  <c r="D59" i="7"/>
  <c r="D43" i="7"/>
  <c r="G7" i="7"/>
  <c r="D11" i="7"/>
  <c r="D9" i="7"/>
  <c r="G82" i="7"/>
  <c r="G66" i="7"/>
  <c r="G50" i="7"/>
  <c r="G34" i="7"/>
  <c r="G18" i="7"/>
  <c r="E89" i="7"/>
  <c r="E73" i="7"/>
  <c r="E57" i="7"/>
  <c r="E41" i="7"/>
  <c r="E25" i="7"/>
  <c r="E9" i="7"/>
  <c r="D74" i="7"/>
  <c r="D58" i="7"/>
  <c r="D42" i="7"/>
  <c r="D26" i="7"/>
  <c r="D10" i="7"/>
  <c r="G22" i="7"/>
  <c r="G14" i="7"/>
  <c r="E12" i="7"/>
  <c r="H12" i="7" s="1" a="1"/>
  <c r="H12" i="7" s="1"/>
  <c r="F12" i="7" s="1"/>
  <c r="G79" i="7"/>
  <c r="G63" i="7"/>
  <c r="G47" i="7"/>
  <c r="G31" i="7"/>
  <c r="G88" i="7"/>
  <c r="G72" i="7"/>
  <c r="G56" i="7"/>
  <c r="G40" i="7"/>
  <c r="G24" i="7"/>
  <c r="G89" i="7"/>
  <c r="G73" i="7"/>
  <c r="G57" i="7"/>
  <c r="G41" i="7"/>
  <c r="G25" i="7"/>
  <c r="G9" i="7"/>
  <c r="E80" i="7"/>
  <c r="E64" i="7"/>
  <c r="H64" i="7" s="1" a="1"/>
  <c r="H64" i="7" s="1"/>
  <c r="F64" i="7" s="1"/>
  <c r="E48" i="7"/>
  <c r="H48" i="7" s="1" a="1"/>
  <c r="H48" i="7" s="1"/>
  <c r="F48" i="7" s="1"/>
  <c r="E32" i="7"/>
  <c r="H32" i="7" s="1" a="1"/>
  <c r="H32" i="7" s="1"/>
  <c r="F32" i="7" s="1"/>
  <c r="E16" i="7"/>
  <c r="H16" i="7" s="1" a="1"/>
  <c r="H16" i="7" s="1"/>
  <c r="F16" i="7" s="1"/>
  <c r="D88" i="7"/>
  <c r="D72" i="7"/>
  <c r="D56" i="7"/>
  <c r="D40" i="7"/>
  <c r="D24" i="7"/>
  <c r="D8" i="7"/>
  <c r="G76" i="7"/>
  <c r="G60" i="7"/>
  <c r="G44" i="7"/>
  <c r="G28" i="7"/>
  <c r="G86" i="7"/>
  <c r="G70" i="7"/>
  <c r="G54" i="7"/>
  <c r="G30" i="7"/>
  <c r="E13" i="7"/>
  <c r="H13" i="7" s="1" a="1"/>
  <c r="H13" i="7" s="1"/>
  <c r="F13" i="7" s="1"/>
  <c r="D4" i="7"/>
  <c r="E77" i="7"/>
  <c r="H77" i="7" s="1" a="1"/>
  <c r="H77" i="7" s="1"/>
  <c r="F77" i="7" s="1"/>
  <c r="E61" i="7"/>
  <c r="H61" i="7" s="1" a="1"/>
  <c r="H61" i="7" s="1"/>
  <c r="F61" i="7" s="1"/>
  <c r="E45" i="7"/>
  <c r="E29" i="7"/>
  <c r="E86" i="7"/>
  <c r="E70" i="7"/>
  <c r="H70" i="7" s="1" a="1"/>
  <c r="H70" i="7" s="1"/>
  <c r="F70" i="7" s="1"/>
  <c r="E54" i="7"/>
  <c r="H54" i="7" s="1" a="1"/>
  <c r="H54" i="7" s="1"/>
  <c r="F54" i="7" s="1"/>
  <c r="E38" i="7"/>
  <c r="H38" i="7" s="1" a="1"/>
  <c r="H38" i="7" s="1"/>
  <c r="F38" i="7" s="1"/>
  <c r="E22" i="7"/>
  <c r="H22" i="7" s="1" a="1"/>
  <c r="H22" i="7" s="1"/>
  <c r="F22" i="7" s="1"/>
  <c r="E87" i="7"/>
  <c r="H87" i="7" s="1" a="1"/>
  <c r="H87" i="7" s="1"/>
  <c r="F87" i="7" s="1"/>
  <c r="E71" i="7"/>
  <c r="E55" i="7"/>
  <c r="H55" i="7" s="1" a="1"/>
  <c r="H55" i="7" s="1"/>
  <c r="F55" i="7" s="1"/>
  <c r="E39" i="7"/>
  <c r="H39" i="7" s="1" a="1"/>
  <c r="H39" i="7" s="1"/>
  <c r="F39" i="7" s="1"/>
  <c r="E23" i="7"/>
  <c r="H23" i="7" s="1" a="1"/>
  <c r="H23" i="7" s="1"/>
  <c r="F23" i="7" s="1"/>
  <c r="E7" i="7"/>
  <c r="H7" i="7" s="1" a="1"/>
  <c r="H7" i="7" s="1"/>
  <c r="F7" i="7" s="1"/>
  <c r="D79" i="7"/>
  <c r="D63" i="7"/>
  <c r="D47" i="7"/>
  <c r="D31" i="7"/>
  <c r="D15" i="7"/>
  <c r="E74" i="7"/>
  <c r="H74" i="7" s="1" a="1"/>
  <c r="H74" i="7" s="1"/>
  <c r="F74" i="7" s="1"/>
  <c r="E58" i="7"/>
  <c r="H58" i="7" s="1" a="1"/>
  <c r="H58" i="7" s="1"/>
  <c r="F58" i="7" s="1"/>
  <c r="E42" i="7"/>
  <c r="H42" i="7" s="1" a="1"/>
  <c r="H42" i="7" s="1"/>
  <c r="F42" i="7" s="1"/>
  <c r="E26" i="7"/>
  <c r="H26" i="7" s="1" a="1"/>
  <c r="H26" i="7" s="1"/>
  <c r="F26" i="7" s="1"/>
  <c r="G85" i="7"/>
  <c r="G69" i="7"/>
  <c r="G53" i="7"/>
  <c r="G37" i="7"/>
  <c r="G21" i="7"/>
  <c r="G5" i="7"/>
  <c r="E84" i="7"/>
  <c r="H84" i="7" s="1" a="1"/>
  <c r="H84" i="7" s="1"/>
  <c r="F84" i="7" s="1"/>
  <c r="E68" i="7"/>
  <c r="H68" i="7" s="1" a="1"/>
  <c r="H68" i="7" s="1"/>
  <c r="F68" i="7" s="1"/>
  <c r="E52" i="7"/>
  <c r="H52" i="7" s="1" a="1"/>
  <c r="H52" i="7" s="1"/>
  <c r="F52" i="7" s="1"/>
  <c r="E28" i="7"/>
  <c r="H28" i="7" s="1" a="1"/>
  <c r="H28" i="7" s="1"/>
  <c r="F28" i="7" s="1"/>
  <c r="D19" i="7"/>
  <c r="G15" i="7"/>
  <c r="D5" i="7"/>
  <c r="D76" i="7"/>
  <c r="D60" i="7"/>
  <c r="D44" i="7"/>
  <c r="D28" i="7"/>
  <c r="D85" i="7"/>
  <c r="D69" i="7"/>
  <c r="D53" i="7"/>
  <c r="D37" i="7"/>
  <c r="D21" i="7"/>
  <c r="D86" i="7"/>
  <c r="D70" i="7"/>
  <c r="D54" i="7"/>
  <c r="D38" i="7"/>
  <c r="D22" i="7"/>
  <c r="D6" i="7"/>
  <c r="G83" i="7"/>
  <c r="G67" i="7"/>
  <c r="G51" i="7"/>
  <c r="G35" i="7"/>
  <c r="G19" i="7"/>
  <c r="D89" i="7"/>
  <c r="D73" i="7"/>
  <c r="D57" i="7"/>
  <c r="D41" i="7"/>
  <c r="D25" i="7"/>
  <c r="E83" i="7"/>
  <c r="E67" i="7"/>
  <c r="E51" i="7"/>
  <c r="E35" i="7"/>
  <c r="E19" i="7"/>
  <c r="E3" i="7"/>
  <c r="H3" i="7" s="1" a="1"/>
  <c r="H3" i="7" s="1"/>
  <c r="F3" i="7" s="1"/>
  <c r="D83" i="7"/>
  <c r="D67" i="7"/>
  <c r="D51" i="7"/>
  <c r="D27" i="7"/>
  <c r="C82" i="5"/>
  <c r="AA91" i="3"/>
  <c r="Z82" i="3"/>
  <c r="Z85" i="3"/>
  <c r="Z90" i="3"/>
  <c r="Z94" i="3"/>
  <c r="AA82" i="3"/>
  <c r="AA84" i="3"/>
  <c r="Z83" i="3"/>
  <c r="Z89" i="3"/>
  <c r="AA94" i="3"/>
  <c r="AA87" i="3"/>
  <c r="AA88" i="3"/>
  <c r="Z92" i="3"/>
  <c r="AA90" i="3"/>
  <c r="Z59" i="3"/>
  <c r="AA83" i="3"/>
  <c r="Z86" i="3"/>
  <c r="Z88" i="3"/>
  <c r="AA86" i="3"/>
  <c r="Z91" i="3"/>
  <c r="AA85" i="3"/>
  <c r="AA89" i="3"/>
  <c r="Z93" i="3"/>
  <c r="Z87" i="3"/>
  <c r="AA92" i="3"/>
  <c r="AA93" i="3"/>
  <c r="Z84" i="3"/>
  <c r="AA65" i="3"/>
  <c r="AA40" i="3"/>
  <c r="AA75" i="3"/>
  <c r="AA56" i="3"/>
  <c r="AA62" i="3"/>
  <c r="AA13" i="3"/>
  <c r="AA51" i="3"/>
  <c r="AA35" i="3"/>
  <c r="AA73" i="3"/>
  <c r="Z18" i="3"/>
  <c r="Z48" i="3"/>
  <c r="Z47" i="3"/>
  <c r="Z54" i="3"/>
  <c r="Z61" i="3"/>
  <c r="Z68" i="3"/>
  <c r="Z74" i="3"/>
  <c r="Z41" i="3"/>
  <c r="Z51" i="3"/>
  <c r="AA14" i="3"/>
  <c r="AA67" i="3"/>
  <c r="Z64" i="3"/>
  <c r="Z13" i="3"/>
  <c r="AA61" i="3"/>
  <c r="AA57" i="3"/>
  <c r="AA22" i="3"/>
  <c r="AA20" i="3"/>
  <c r="Z56" i="3"/>
  <c r="Z62" i="3"/>
  <c r="Z69" i="3"/>
  <c r="Z12" i="3"/>
  <c r="Z57" i="3"/>
  <c r="AA55" i="3"/>
  <c r="AA37" i="3"/>
  <c r="AA81" i="3"/>
  <c r="AA53" i="3"/>
  <c r="AA77" i="3"/>
  <c r="AA36" i="3"/>
  <c r="AA63" i="3"/>
  <c r="AA49" i="3"/>
  <c r="AA12" i="3"/>
  <c r="Z73" i="3"/>
  <c r="Z32" i="3"/>
  <c r="Z39" i="3"/>
  <c r="Z46" i="3"/>
  <c r="Z53" i="3"/>
  <c r="Z60" i="3"/>
  <c r="Z58" i="3"/>
  <c r="Z25" i="3"/>
  <c r="Z43" i="3"/>
  <c r="AA19" i="3"/>
  <c r="AA46" i="3"/>
  <c r="Z50" i="3"/>
  <c r="Z77" i="3"/>
  <c r="Z20" i="3"/>
  <c r="AA32" i="3"/>
  <c r="AA41" i="3"/>
  <c r="AA50" i="3"/>
  <c r="AA59" i="3"/>
  <c r="AA38" i="3"/>
  <c r="AA66" i="3"/>
  <c r="AA43" i="3"/>
  <c r="AA58" i="3"/>
  <c r="AA21" i="3"/>
  <c r="Z49" i="3"/>
  <c r="Z24" i="3"/>
  <c r="Z31" i="3"/>
  <c r="Z38" i="3"/>
  <c r="Z45" i="3"/>
  <c r="Z52" i="3"/>
  <c r="Z42" i="3"/>
  <c r="Z9" i="3"/>
  <c r="Z35" i="3"/>
  <c r="AA72" i="3"/>
  <c r="AA16" i="3"/>
  <c r="AA45" i="3"/>
  <c r="Z63" i="3"/>
  <c r="Z67" i="3"/>
  <c r="AA33" i="3"/>
  <c r="AA54" i="3"/>
  <c r="AA15" i="3"/>
  <c r="Z26" i="3"/>
  <c r="AA78" i="3"/>
  <c r="AA44" i="3"/>
  <c r="AA27" i="3"/>
  <c r="AA47" i="3"/>
  <c r="AA70" i="3"/>
  <c r="AA9" i="3"/>
  <c r="AA71" i="3"/>
  <c r="AA11" i="3"/>
  <c r="Z33" i="3"/>
  <c r="Z16" i="3"/>
  <c r="Z23" i="3"/>
  <c r="Z30" i="3"/>
  <c r="Z37" i="3"/>
  <c r="Z44" i="3"/>
  <c r="Z72" i="3"/>
  <c r="Z27" i="3"/>
  <c r="AA52" i="3"/>
  <c r="AA10" i="3"/>
  <c r="AA31" i="3"/>
  <c r="AA24" i="3"/>
  <c r="AA42" i="3"/>
  <c r="AA69" i="3"/>
  <c r="AA28" i="3"/>
  <c r="AA60" i="3"/>
  <c r="AA39" i="3"/>
  <c r="AA76" i="3"/>
  <c r="Z17" i="3"/>
  <c r="Z79" i="3"/>
  <c r="Z15" i="3"/>
  <c r="Z22" i="3"/>
  <c r="Z29" i="3"/>
  <c r="Z36" i="3"/>
  <c r="Z10" i="3"/>
  <c r="Z40" i="3"/>
  <c r="Z19" i="3"/>
  <c r="AA34" i="3"/>
  <c r="AA30" i="3"/>
  <c r="AA48" i="3"/>
  <c r="AA80" i="3"/>
  <c r="AA68" i="3"/>
  <c r="AA17" i="3"/>
  <c r="AA18" i="3"/>
  <c r="AA26" i="3"/>
  <c r="AA25" i="3"/>
  <c r="Z66" i="3"/>
  <c r="Z80" i="3"/>
  <c r="Z71" i="3"/>
  <c r="Z78" i="3"/>
  <c r="Z14" i="3"/>
  <c r="Z21" i="3"/>
  <c r="Z28" i="3"/>
  <c r="Z81" i="3"/>
  <c r="Z75" i="3"/>
  <c r="Z11" i="3"/>
  <c r="AA64" i="3"/>
  <c r="AA74" i="3"/>
  <c r="Z70" i="3"/>
  <c r="Z65" i="3"/>
  <c r="AA23" i="3"/>
  <c r="AA79" i="3"/>
  <c r="AA29" i="3"/>
  <c r="Z34" i="3"/>
  <c r="Z55" i="3"/>
  <c r="Z76" i="3"/>
  <c r="H29" i="7" l="1" a="1"/>
  <c r="H29" i="7" s="1"/>
  <c r="F29" i="7" s="1"/>
  <c r="H19" i="7" a="1"/>
  <c r="H19" i="7" s="1"/>
  <c r="F19" i="7" s="1"/>
  <c r="H35" i="7" a="1"/>
  <c r="H35" i="7" s="1"/>
  <c r="F35" i="7" s="1"/>
  <c r="H27" i="7" a="1"/>
  <c r="H27" i="7" s="1"/>
  <c r="F27" i="7" s="1"/>
  <c r="H43" i="7" a="1"/>
  <c r="H43" i="7" s="1"/>
  <c r="F43" i="7" s="1"/>
  <c r="H18" i="7" a="1"/>
  <c r="H18" i="7" s="1"/>
  <c r="F18" i="7" s="1"/>
  <c r="H59" i="7" a="1"/>
  <c r="H59" i="7" s="1"/>
  <c r="F59" i="7" s="1"/>
  <c r="H34" i="7" a="1"/>
  <c r="H34" i="7" s="1"/>
  <c r="F34" i="7" s="1"/>
  <c r="H20" i="7" a="1"/>
  <c r="H20" i="7" s="1"/>
  <c r="F20" i="7" s="1"/>
  <c r="H17" i="7" a="1"/>
  <c r="H17" i="7" s="1"/>
  <c r="F17" i="7" s="1"/>
  <c r="H24" i="7" a="1"/>
  <c r="H24" i="7" s="1"/>
  <c r="F24" i="7" s="1"/>
  <c r="H49" i="7" a="1"/>
  <c r="H49" i="7" s="1"/>
  <c r="F49" i="7" s="1"/>
  <c r="H81" i="7" a="1"/>
  <c r="H81" i="7" s="1"/>
  <c r="F81" i="7" s="1"/>
  <c r="H71" i="7" a="1"/>
  <c r="H71" i="7" s="1"/>
  <c r="F71" i="7" s="1"/>
  <c r="H89" i="7" a="1"/>
  <c r="H89" i="7" s="1"/>
  <c r="F89" i="7" s="1"/>
  <c r="H50" i="7" a="1"/>
  <c r="H50" i="7" s="1"/>
  <c r="F50" i="7" s="1"/>
  <c r="H47" i="7" a="1"/>
  <c r="H47" i="7" s="1"/>
  <c r="F47" i="7" s="1"/>
  <c r="H21" i="7" a="1"/>
  <c r="H21" i="7" s="1"/>
  <c r="F21" i="7" s="1"/>
  <c r="H72" i="7" a="1"/>
  <c r="H72" i="7" s="1"/>
  <c r="F72" i="7" s="1"/>
  <c r="H75" i="7" a="1"/>
  <c r="H75" i="7" s="1"/>
  <c r="F75" i="7" s="1"/>
  <c r="H66" i="7" a="1"/>
  <c r="H66" i="7" s="1"/>
  <c r="F66" i="7" s="1"/>
  <c r="H63" i="7" a="1"/>
  <c r="H63" i="7" s="1"/>
  <c r="F63" i="7" s="1"/>
  <c r="H37" i="7" a="1"/>
  <c r="H37" i="7" s="1"/>
  <c r="F37" i="7" s="1"/>
  <c r="H88" i="7" a="1"/>
  <c r="H88" i="7" s="1"/>
  <c r="F88" i="7" s="1"/>
  <c r="H86" i="7" a="1"/>
  <c r="H86" i="7" s="1"/>
  <c r="F86" i="7" s="1"/>
  <c r="H80" i="7" a="1"/>
  <c r="H80" i="7" s="1"/>
  <c r="F80" i="7" s="1"/>
  <c r="H82" i="7" a="1"/>
  <c r="H82" i="7" s="1"/>
  <c r="F82" i="7" s="1"/>
  <c r="H79" i="7" a="1"/>
  <c r="H79" i="7" s="1"/>
  <c r="F79" i="7" s="1"/>
  <c r="H53" i="7" a="1"/>
  <c r="H53" i="7" s="1"/>
  <c r="F53" i="7" s="1"/>
  <c r="H51" i="7" a="1"/>
  <c r="H51" i="7" s="1"/>
  <c r="F51" i="7" s="1"/>
  <c r="H9" i="7" a="1"/>
  <c r="H9" i="7" s="1"/>
  <c r="F9" i="7" s="1"/>
  <c r="H14" i="7" a="1"/>
  <c r="H14" i="7" s="1"/>
  <c r="F14" i="7" s="1"/>
  <c r="H69" i="7" a="1"/>
  <c r="H69" i="7" s="1"/>
  <c r="F69" i="7" s="1"/>
  <c r="H67" i="7" a="1"/>
  <c r="H67" i="7" s="1"/>
  <c r="F67" i="7" s="1"/>
  <c r="H45" i="7" a="1"/>
  <c r="H45" i="7" s="1"/>
  <c r="F45" i="7" s="1"/>
  <c r="H25" i="7" a="1"/>
  <c r="H25" i="7" s="1"/>
  <c r="F25" i="7" s="1"/>
  <c r="H5" i="7" a="1"/>
  <c r="H5" i="7" s="1"/>
  <c r="F5" i="7" s="1"/>
  <c r="H30" i="7" a="1"/>
  <c r="H30" i="7" s="1"/>
  <c r="F30" i="7" s="1"/>
  <c r="H85" i="7" a="1"/>
  <c r="H85" i="7" s="1"/>
  <c r="F85" i="7" s="1"/>
  <c r="H36" i="7" a="1"/>
  <c r="H36" i="7" s="1"/>
  <c r="F36" i="7" s="1"/>
  <c r="H8" i="7" a="1"/>
  <c r="H33" i="7" a="1"/>
  <c r="H33" i="7" s="1"/>
  <c r="F33" i="7" s="1"/>
  <c r="H83" i="7" a="1"/>
  <c r="H83" i="7" s="1"/>
  <c r="F83" i="7" s="1"/>
  <c r="H41" i="7" a="1"/>
  <c r="H41" i="7" s="1"/>
  <c r="F41" i="7" s="1"/>
  <c r="H11" i="7" a="1"/>
  <c r="H11" i="7" s="1"/>
  <c r="F11" i="7" s="1"/>
  <c r="H44" i="7" a="1"/>
  <c r="H44" i="7" s="1"/>
  <c r="F44" i="7" s="1"/>
  <c r="H4" i="7" a="1"/>
  <c r="H4" i="7" s="1"/>
  <c r="F4" i="7" s="1"/>
  <c r="H57" i="7" a="1"/>
  <c r="H57" i="7" s="1"/>
  <c r="F57" i="7" s="1"/>
  <c r="H60" i="7" a="1"/>
  <c r="H60" i="7" s="1"/>
  <c r="F60" i="7" s="1"/>
  <c r="H15" i="7" a="1"/>
  <c r="H15" i="7" s="1"/>
  <c r="F15" i="7" s="1"/>
  <c r="H40" i="7" a="1"/>
  <c r="H40" i="7" s="1"/>
  <c r="F40" i="7" s="1"/>
  <c r="H65" i="7" a="1"/>
  <c r="H65" i="7" s="1"/>
  <c r="F65" i="7" s="1"/>
  <c r="H73" i="7" a="1"/>
  <c r="H73" i="7" s="1"/>
  <c r="F73" i="7" s="1"/>
  <c r="H76" i="7" a="1"/>
  <c r="H76" i="7" s="1"/>
  <c r="F76" i="7" s="1"/>
  <c r="H31" i="7" a="1"/>
  <c r="H31" i="7" s="1"/>
  <c r="F31" i="7" s="1"/>
  <c r="H56" i="7" a="1"/>
  <c r="H56" i="7" s="1"/>
  <c r="F56" i="7" s="1"/>
  <c r="C28" i="5"/>
  <c r="C48" i="5"/>
  <c r="C41" i="5"/>
  <c r="D81" i="5"/>
  <c r="D11" i="5"/>
  <c r="D45" i="5"/>
  <c r="D3" i="5"/>
  <c r="G73" i="5"/>
  <c r="C50" i="5"/>
  <c r="C88" i="5"/>
  <c r="E32" i="5"/>
  <c r="G34" i="5"/>
  <c r="D22" i="5"/>
  <c r="E79" i="5"/>
  <c r="D37" i="5"/>
  <c r="G39" i="5"/>
  <c r="C66" i="5"/>
  <c r="D59" i="5"/>
  <c r="C67" i="5"/>
  <c r="D38" i="5"/>
  <c r="C44" i="5"/>
  <c r="D33" i="5"/>
  <c r="E85" i="5"/>
  <c r="G41" i="5"/>
  <c r="G88" i="5"/>
  <c r="H88" i="5" s="1" a="1"/>
  <c r="H88" i="5" s="1"/>
  <c r="F88" i="5" s="1"/>
  <c r="E47" i="5"/>
  <c r="G7" i="5"/>
  <c r="E81" i="5"/>
  <c r="G37" i="5"/>
  <c r="G84" i="5"/>
  <c r="E43" i="5"/>
  <c r="G3" i="5"/>
  <c r="D16" i="5"/>
  <c r="D9" i="5"/>
  <c r="D88" i="5"/>
  <c r="C29" i="5"/>
  <c r="D43" i="5"/>
  <c r="D31" i="5"/>
  <c r="E53" i="5"/>
  <c r="G9" i="5"/>
  <c r="G56" i="5"/>
  <c r="E15" i="5"/>
  <c r="E62" i="5"/>
  <c r="H62" i="5" s="1" a="1"/>
  <c r="H62" i="5" s="1"/>
  <c r="F62" i="5" s="1"/>
  <c r="C69" i="5"/>
  <c r="C73" i="5"/>
  <c r="D72" i="5"/>
  <c r="D47" i="5"/>
  <c r="D65" i="5"/>
  <c r="C35" i="5"/>
  <c r="E49" i="5"/>
  <c r="G5" i="5"/>
  <c r="G52" i="5"/>
  <c r="E11" i="5"/>
  <c r="E58" i="5"/>
  <c r="D25" i="5"/>
  <c r="D60" i="5"/>
  <c r="C81" i="5"/>
  <c r="D84" i="5"/>
  <c r="C47" i="5"/>
  <c r="G66" i="5"/>
  <c r="E21" i="5"/>
  <c r="E64" i="5"/>
  <c r="G24" i="5"/>
  <c r="G71" i="5"/>
  <c r="E30" i="5"/>
  <c r="D15" i="5"/>
  <c r="D44" i="5"/>
  <c r="C17" i="5"/>
  <c r="D52" i="5"/>
  <c r="C70" i="5"/>
  <c r="G62" i="5"/>
  <c r="E17" i="5"/>
  <c r="E60" i="5"/>
  <c r="G20" i="5"/>
  <c r="G67" i="5"/>
  <c r="E26" i="5"/>
  <c r="C32" i="5"/>
  <c r="D51" i="5"/>
  <c r="C72" i="5"/>
  <c r="C68" i="5"/>
  <c r="C9" i="5"/>
  <c r="G30" i="5"/>
  <c r="G69" i="5"/>
  <c r="E28" i="5"/>
  <c r="E75" i="5"/>
  <c r="G35" i="5"/>
  <c r="C34" i="5"/>
  <c r="D17" i="5"/>
  <c r="D79" i="5"/>
  <c r="C16" i="5"/>
  <c r="C8" i="5"/>
  <c r="C78" i="5"/>
  <c r="D28" i="5"/>
  <c r="D73" i="5"/>
  <c r="C63" i="5"/>
  <c r="D56" i="5"/>
  <c r="D29" i="5"/>
  <c r="C56" i="5"/>
  <c r="D6" i="5"/>
  <c r="D13" i="5"/>
  <c r="D20" i="5"/>
  <c r="C36" i="5"/>
  <c r="C12" i="5"/>
  <c r="D87" i="5"/>
  <c r="D68" i="5"/>
  <c r="C84" i="5"/>
  <c r="C6" i="5"/>
  <c r="C5" i="5"/>
  <c r="G58" i="5"/>
  <c r="G26" i="5"/>
  <c r="E77" i="5"/>
  <c r="E45" i="5"/>
  <c r="E13" i="5"/>
  <c r="G65" i="5"/>
  <c r="G33" i="5"/>
  <c r="E88" i="5"/>
  <c r="E56" i="5"/>
  <c r="E24" i="5"/>
  <c r="G80" i="5"/>
  <c r="G48" i="5"/>
  <c r="G16" i="5"/>
  <c r="E71" i="5"/>
  <c r="E39" i="5"/>
  <c r="H39" i="5" s="1" a="1"/>
  <c r="H39" i="5" s="1"/>
  <c r="F39" i="5" s="1"/>
  <c r="E7" i="5"/>
  <c r="G63" i="5"/>
  <c r="G31" i="5"/>
  <c r="E86" i="5"/>
  <c r="E54" i="5"/>
  <c r="E22" i="5"/>
  <c r="C18" i="5"/>
  <c r="C11" i="5"/>
  <c r="D85" i="5"/>
  <c r="D78" i="5"/>
  <c r="D39" i="5"/>
  <c r="C62" i="5"/>
  <c r="D12" i="5"/>
  <c r="C7" i="5"/>
  <c r="D4" i="5"/>
  <c r="D40" i="5"/>
  <c r="D35" i="5"/>
  <c r="C40" i="5"/>
  <c r="D27" i="5"/>
  <c r="C15" i="5"/>
  <c r="C21" i="5"/>
  <c r="D82" i="5"/>
  <c r="D74" i="5"/>
  <c r="D23" i="5"/>
  <c r="D36" i="5"/>
  <c r="C52" i="5"/>
  <c r="D55" i="5"/>
  <c r="G86" i="5"/>
  <c r="G54" i="5"/>
  <c r="G22" i="5"/>
  <c r="E73" i="5"/>
  <c r="E41" i="5"/>
  <c r="E9" i="5"/>
  <c r="H9" i="5" s="1" a="1"/>
  <c r="H9" i="5" s="1"/>
  <c r="F9" i="5" s="1"/>
  <c r="G61" i="5"/>
  <c r="G29" i="5"/>
  <c r="E84" i="5"/>
  <c r="H84" i="5" s="1" a="1"/>
  <c r="H84" i="5" s="1"/>
  <c r="F84" i="5" s="1"/>
  <c r="E52" i="5"/>
  <c r="E20" i="5"/>
  <c r="H20" i="5" s="1" a="1"/>
  <c r="H20" i="5" s="1"/>
  <c r="F20" i="5" s="1"/>
  <c r="G76" i="5"/>
  <c r="G44" i="5"/>
  <c r="H44" i="5" s="1" a="1"/>
  <c r="H44" i="5" s="1"/>
  <c r="F44" i="5" s="1"/>
  <c r="G12" i="5"/>
  <c r="E67" i="5"/>
  <c r="E35" i="5"/>
  <c r="H35" i="5" s="1" a="1"/>
  <c r="H35" i="5" s="1"/>
  <c r="F35" i="5" s="1"/>
  <c r="E3" i="5"/>
  <c r="H3" i="5" s="1" a="1"/>
  <c r="H3" i="5" s="1"/>
  <c r="F3" i="5" s="1"/>
  <c r="G59" i="5"/>
  <c r="G27" i="5"/>
  <c r="E82" i="5"/>
  <c r="E50" i="5"/>
  <c r="E18" i="5"/>
  <c r="D80" i="5"/>
  <c r="C49" i="5"/>
  <c r="D5" i="5"/>
  <c r="D62" i="5"/>
  <c r="C55" i="5"/>
  <c r="C46" i="5"/>
  <c r="C53" i="5"/>
  <c r="C31" i="5"/>
  <c r="C74" i="5"/>
  <c r="D24" i="5"/>
  <c r="D57" i="5"/>
  <c r="C24" i="5"/>
  <c r="D49" i="5"/>
  <c r="C86" i="5"/>
  <c r="C65" i="5"/>
  <c r="D50" i="5"/>
  <c r="D58" i="5"/>
  <c r="C45" i="5"/>
  <c r="C85" i="5"/>
  <c r="C20" i="5"/>
  <c r="D21" i="5"/>
  <c r="G82" i="5"/>
  <c r="G50" i="5"/>
  <c r="G18" i="5"/>
  <c r="E69" i="5"/>
  <c r="E37" i="5"/>
  <c r="H37" i="5" s="1" a="1"/>
  <c r="H37" i="5" s="1"/>
  <c r="F37" i="5" s="1"/>
  <c r="E5" i="5"/>
  <c r="H5" i="5" s="1" a="1"/>
  <c r="H5" i="5" s="1"/>
  <c r="F5" i="5" s="1"/>
  <c r="G57" i="5"/>
  <c r="G25" i="5"/>
  <c r="E80" i="5"/>
  <c r="E48" i="5"/>
  <c r="H48" i="5" s="1" a="1"/>
  <c r="H48" i="5" s="1"/>
  <c r="F48" i="5" s="1"/>
  <c r="E16" i="5"/>
  <c r="H16" i="5" s="1" a="1"/>
  <c r="H16" i="5" s="1"/>
  <c r="F16" i="5" s="1"/>
  <c r="G72" i="5"/>
  <c r="G40" i="5"/>
  <c r="G8" i="5"/>
  <c r="E63" i="5"/>
  <c r="H63" i="5" s="1" a="1"/>
  <c r="H63" i="5" s="1"/>
  <c r="F63" i="5" s="1"/>
  <c r="E31" i="5"/>
  <c r="G87" i="5"/>
  <c r="G55" i="5"/>
  <c r="G23" i="5"/>
  <c r="E78" i="5"/>
  <c r="E46" i="5"/>
  <c r="E14" i="5"/>
  <c r="D64" i="5"/>
  <c r="D61" i="5"/>
  <c r="C79" i="5"/>
  <c r="D46" i="5"/>
  <c r="C61" i="5"/>
  <c r="C30" i="5"/>
  <c r="C75" i="5"/>
  <c r="D63" i="5"/>
  <c r="C58" i="5"/>
  <c r="D8" i="5"/>
  <c r="C27" i="5"/>
  <c r="D86" i="5"/>
  <c r="D71" i="5"/>
  <c r="C54" i="5"/>
  <c r="D83" i="5"/>
  <c r="D18" i="5"/>
  <c r="D42" i="5"/>
  <c r="C4" i="5"/>
  <c r="C43" i="5"/>
  <c r="D66" i="5"/>
  <c r="C71" i="5"/>
  <c r="G78" i="5"/>
  <c r="G46" i="5"/>
  <c r="G14" i="5"/>
  <c r="E65" i="5"/>
  <c r="E33" i="5"/>
  <c r="G85" i="5"/>
  <c r="G53" i="5"/>
  <c r="G21" i="5"/>
  <c r="H21" i="5" s="1" a="1"/>
  <c r="H21" i="5" s="1"/>
  <c r="F21" i="5" s="1"/>
  <c r="E76" i="5"/>
  <c r="E44" i="5"/>
  <c r="E12" i="5"/>
  <c r="H12" i="5" s="1" a="1"/>
  <c r="H12" i="5" s="1"/>
  <c r="F12" i="5" s="1"/>
  <c r="G68" i="5"/>
  <c r="G36" i="5"/>
  <c r="G4" i="5"/>
  <c r="E59" i="5"/>
  <c r="E27" i="5"/>
  <c r="H27" i="5" s="1" a="1"/>
  <c r="H27" i="5" s="1"/>
  <c r="F27" i="5" s="1"/>
  <c r="G83" i="5"/>
  <c r="G51" i="5"/>
  <c r="G19" i="5"/>
  <c r="E74" i="5"/>
  <c r="E42" i="5"/>
  <c r="H42" i="5" s="1" a="1"/>
  <c r="H42" i="5" s="1"/>
  <c r="F42" i="5" s="1"/>
  <c r="E10" i="5"/>
  <c r="D48" i="5"/>
  <c r="D67" i="5"/>
  <c r="C80" i="5"/>
  <c r="D30" i="5"/>
  <c r="C83" i="5"/>
  <c r="C14" i="5"/>
  <c r="C3" i="5"/>
  <c r="D69" i="5"/>
  <c r="C42" i="5"/>
  <c r="C37" i="5"/>
  <c r="C25" i="5"/>
  <c r="D70" i="5"/>
  <c r="C87" i="5"/>
  <c r="C38" i="5"/>
  <c r="D41" i="5"/>
  <c r="C76" i="5"/>
  <c r="D26" i="5"/>
  <c r="C57" i="5"/>
  <c r="D77" i="5"/>
  <c r="D34" i="5"/>
  <c r="C77" i="5"/>
  <c r="G74" i="5"/>
  <c r="G42" i="5"/>
  <c r="G10" i="5"/>
  <c r="H10" i="5" s="1" a="1"/>
  <c r="H10" i="5" s="1"/>
  <c r="F10" i="5" s="1"/>
  <c r="E61" i="5"/>
  <c r="H61" i="5" s="1" a="1"/>
  <c r="H61" i="5" s="1"/>
  <c r="F61" i="5" s="1"/>
  <c r="E29" i="5"/>
  <c r="G81" i="5"/>
  <c r="H81" i="5" s="1" a="1"/>
  <c r="H81" i="5" s="1"/>
  <c r="F81" i="5" s="1"/>
  <c r="G49" i="5"/>
  <c r="G17" i="5"/>
  <c r="E72" i="5"/>
  <c r="E40" i="5"/>
  <c r="E8" i="5"/>
  <c r="H8" i="5" s="1" a="1"/>
  <c r="H8" i="5" s="1"/>
  <c r="F8" i="5" s="1"/>
  <c r="G64" i="5"/>
  <c r="H64" i="5" s="1" a="1"/>
  <c r="H64" i="5" s="1"/>
  <c r="F64" i="5" s="1"/>
  <c r="G32" i="5"/>
  <c r="E87" i="5"/>
  <c r="E55" i="5"/>
  <c r="E23" i="5"/>
  <c r="G79" i="5"/>
  <c r="G47" i="5"/>
  <c r="H47" i="5" s="1" a="1"/>
  <c r="H47" i="5" s="1"/>
  <c r="F47" i="5" s="1"/>
  <c r="G15" i="5"/>
  <c r="H15" i="5" s="1" a="1"/>
  <c r="H15" i="5" s="1"/>
  <c r="F15" i="5" s="1"/>
  <c r="E70" i="5"/>
  <c r="H70" i="5" s="1" a="1"/>
  <c r="H70" i="5" s="1"/>
  <c r="F70" i="5" s="1"/>
  <c r="E38" i="5"/>
  <c r="E6" i="5"/>
  <c r="D32" i="5"/>
  <c r="D7" i="5"/>
  <c r="C64" i="5"/>
  <c r="D14" i="5"/>
  <c r="C19" i="5"/>
  <c r="D76" i="5"/>
  <c r="C33" i="5"/>
  <c r="C39" i="5"/>
  <c r="C26" i="5"/>
  <c r="C59" i="5"/>
  <c r="D53" i="5"/>
  <c r="D54" i="5"/>
  <c r="C23" i="5"/>
  <c r="C22" i="5"/>
  <c r="C10" i="5"/>
  <c r="C60" i="5"/>
  <c r="D10" i="5"/>
  <c r="C51" i="5"/>
  <c r="D19" i="5"/>
  <c r="D75" i="5"/>
  <c r="C13" i="5"/>
  <c r="G70" i="5"/>
  <c r="G38" i="5"/>
  <c r="G6" i="5"/>
  <c r="E57" i="5"/>
  <c r="E25" i="5"/>
  <c r="G77" i="5"/>
  <c r="H77" i="5" s="1" a="1"/>
  <c r="H77" i="5" s="1"/>
  <c r="F77" i="5" s="1"/>
  <c r="G45" i="5"/>
  <c r="H45" i="5" s="1" a="1"/>
  <c r="H45" i="5" s="1"/>
  <c r="F45" i="5" s="1"/>
  <c r="G13" i="5"/>
  <c r="H13" i="5" s="1" a="1"/>
  <c r="H13" i="5" s="1"/>
  <c r="F13" i="5" s="1"/>
  <c r="E68" i="5"/>
  <c r="H68" i="5" s="1" a="1"/>
  <c r="H68" i="5" s="1"/>
  <c r="F68" i="5" s="1"/>
  <c r="E36" i="5"/>
  <c r="E4" i="5"/>
  <c r="G60" i="5"/>
  <c r="H60" i="5" s="1" a="1"/>
  <c r="H60" i="5" s="1"/>
  <c r="F60" i="5" s="1"/>
  <c r="G28" i="5"/>
  <c r="E83" i="5"/>
  <c r="E51" i="5"/>
  <c r="E19" i="5"/>
  <c r="H19" i="5" s="1" a="1"/>
  <c r="H19" i="5" s="1"/>
  <c r="F19" i="5" s="1"/>
  <c r="G75" i="5"/>
  <c r="H75" i="5" s="1" a="1"/>
  <c r="H75" i="5" s="1"/>
  <c r="F75" i="5" s="1"/>
  <c r="G43" i="5"/>
  <c r="G11" i="5"/>
  <c r="H11" i="5" s="1" a="1"/>
  <c r="H11" i="5" s="1"/>
  <c r="F11" i="5" s="1"/>
  <c r="E66" i="5"/>
  <c r="H66" i="5" s="1" a="1"/>
  <c r="H66" i="5" s="1"/>
  <c r="F66" i="5" s="1"/>
  <c r="E34" i="5"/>
  <c r="C89" i="5"/>
  <c r="E89" i="5"/>
  <c r="G89" i="5"/>
  <c r="D89" i="5"/>
  <c r="H52" i="5" a="1"/>
  <c r="H52" i="5" s="1"/>
  <c r="F52" i="5" s="1"/>
  <c r="H56" i="5" a="1"/>
  <c r="H56" i="5" s="1"/>
  <c r="F56" i="5" s="1"/>
  <c r="H58" i="5" a="1"/>
  <c r="H58" i="5" s="1"/>
  <c r="F58" i="5" s="1"/>
  <c r="H86" i="5" a="1"/>
  <c r="H86" i="5" s="1"/>
  <c r="F86" i="5" s="1"/>
  <c r="H54" i="5" a="1"/>
  <c r="H54" i="5" s="1"/>
  <c r="F54" i="5" s="1"/>
  <c r="H41" i="5" a="1"/>
  <c r="H41" i="5" s="1"/>
  <c r="F41" i="5" s="1"/>
  <c r="H17" i="5" a="1"/>
  <c r="H17" i="5" s="1"/>
  <c r="F17" i="5" s="1"/>
  <c r="H73" i="5" a="1"/>
  <c r="H73" i="5" s="1"/>
  <c r="F73" i="5" s="1"/>
  <c r="H78" i="5" a="1"/>
  <c r="H78" i="5" s="1"/>
  <c r="F78" i="5" s="1"/>
  <c r="H76" i="5" a="1"/>
  <c r="H76" i="5" s="1"/>
  <c r="F76" i="5" s="1"/>
  <c r="H74" i="5" a="1"/>
  <c r="H74" i="5" s="1"/>
  <c r="F74" i="5" s="1"/>
  <c r="H34" i="5" a="1"/>
  <c r="H34" i="5" s="1"/>
  <c r="F34" i="5" s="1"/>
  <c r="E2" i="5"/>
  <c r="G2" i="5"/>
  <c r="C2" i="5"/>
  <c r="D2" i="5"/>
  <c r="Z8" i="3"/>
  <c r="AA8" i="3"/>
  <c r="H14" i="5" l="1" a="1"/>
  <c r="H14" i="5" s="1"/>
  <c r="F14" i="5" s="1"/>
  <c r="H33" i="5" a="1"/>
  <c r="H33" i="5" s="1"/>
  <c r="F33" i="5" s="1"/>
  <c r="H82" i="5" a="1"/>
  <c r="H82" i="5" s="1"/>
  <c r="F82" i="5" s="1"/>
  <c r="H30" i="5" a="1"/>
  <c r="H30" i="5" s="1"/>
  <c r="F30" i="5" s="1"/>
  <c r="H22" i="5" a="1"/>
  <c r="H22" i="5" s="1"/>
  <c r="F22" i="5" s="1"/>
  <c r="H65" i="5" a="1"/>
  <c r="H65" i="5" s="1"/>
  <c r="F65" i="5" s="1"/>
  <c r="H46" i="5" a="1"/>
  <c r="H46" i="5" s="1"/>
  <c r="F46" i="5" s="1"/>
  <c r="H24" i="5" a="1"/>
  <c r="H24" i="5" s="1"/>
  <c r="F24" i="5" s="1"/>
  <c r="H43" i="5" a="1"/>
  <c r="H43" i="5" s="1"/>
  <c r="F43" i="5" s="1"/>
  <c r="H36" i="5" a="1"/>
  <c r="H36" i="5" s="1"/>
  <c r="F36" i="5" s="1"/>
  <c r="H32" i="5" a="1"/>
  <c r="H32" i="5" s="1"/>
  <c r="F32" i="5" s="1"/>
  <c r="H29" i="5" a="1"/>
  <c r="H29" i="5" s="1"/>
  <c r="F29" i="5" s="1"/>
  <c r="H69" i="5" a="1"/>
  <c r="H69" i="5" s="1"/>
  <c r="F69" i="5" s="1"/>
  <c r="H18" i="5" a="1"/>
  <c r="H18" i="5" s="1"/>
  <c r="F18" i="5" s="1"/>
  <c r="H7" i="5" a="1"/>
  <c r="H7" i="5" s="1"/>
  <c r="F7" i="5" s="1"/>
  <c r="H26" i="5" a="1"/>
  <c r="H26" i="5" s="1"/>
  <c r="F26" i="5" s="1"/>
  <c r="H6" i="5" a="1"/>
  <c r="H6" i="5" s="1"/>
  <c r="F6" i="5" s="1"/>
  <c r="H49" i="5" a="1"/>
  <c r="H49" i="5" s="1"/>
  <c r="F49" i="5" s="1"/>
  <c r="H51" i="5" a="1"/>
  <c r="H51" i="5" s="1"/>
  <c r="F51" i="5" s="1"/>
  <c r="H80" i="5" a="1"/>
  <c r="H80" i="5" s="1"/>
  <c r="F80" i="5" s="1"/>
  <c r="H40" i="5" a="1"/>
  <c r="H40" i="5" s="1"/>
  <c r="F40" i="5" s="1"/>
  <c r="H53" i="5" a="1"/>
  <c r="H53" i="5" s="1"/>
  <c r="F53" i="5" s="1"/>
  <c r="H38" i="5" a="1"/>
  <c r="H38" i="5" s="1"/>
  <c r="F38" i="5" s="1"/>
  <c r="H50" i="5" a="1"/>
  <c r="H50" i="5" s="1"/>
  <c r="F50" i="5" s="1"/>
  <c r="H83" i="5" a="1"/>
  <c r="H83" i="5" s="1"/>
  <c r="F83" i="5" s="1"/>
  <c r="H79" i="5" a="1"/>
  <c r="H79" i="5" s="1"/>
  <c r="F79" i="5" s="1"/>
  <c r="H71" i="5" a="1"/>
  <c r="H71" i="5" s="1"/>
  <c r="F71" i="5" s="1"/>
  <c r="H28" i="5" a="1"/>
  <c r="H28" i="5" s="1"/>
  <c r="F28" i="5" s="1"/>
  <c r="H31" i="5" a="1"/>
  <c r="H31" i="5" s="1"/>
  <c r="F31" i="5" s="1"/>
  <c r="H89" i="5" a="1"/>
  <c r="H89" i="5" s="1"/>
  <c r="F89" i="5" s="1"/>
  <c r="H8" i="7"/>
  <c r="F8" i="7" s="1"/>
  <c r="H55" i="5" a="1"/>
  <c r="H55" i="5" s="1"/>
  <c r="F55" i="5" s="1"/>
  <c r="H4" i="5" a="1"/>
  <c r="H4" i="5" s="1"/>
  <c r="F4" i="5" s="1"/>
  <c r="H87" i="5" a="1"/>
  <c r="H87" i="5" s="1"/>
  <c r="F87" i="5" s="1"/>
  <c r="H85" i="5" a="1"/>
  <c r="H85" i="5" s="1"/>
  <c r="F85" i="5" s="1"/>
  <c r="H67" i="5" a="1"/>
  <c r="H67" i="5" s="1"/>
  <c r="F67" i="5" s="1"/>
  <c r="H59" i="5" a="1"/>
  <c r="H59" i="5" s="1"/>
  <c r="F59" i="5" s="1"/>
  <c r="H2" i="5" a="1"/>
  <c r="H2" i="5" s="1"/>
  <c r="F2" i="5" s="1"/>
  <c r="H25" i="5" a="1"/>
  <c r="H25" i="5" s="1"/>
  <c r="F25" i="5" s="1"/>
  <c r="H72" i="5" a="1"/>
  <c r="H72" i="5" s="1"/>
  <c r="F72" i="5" s="1"/>
  <c r="H57" i="5" a="1"/>
  <c r="H57" i="5" s="1"/>
  <c r="F57" i="5" s="1"/>
  <c r="H23" i="5" a="1"/>
  <c r="H23" i="5" s="1"/>
  <c r="F23" i="5" s="1"/>
  <c r="R6" i="3" a="1"/>
  <c r="R6" i="3" s="1"/>
  <c r="T6" i="3" a="1"/>
  <c r="T6" i="3" s="1"/>
  <c r="U6" i="3" a="1"/>
  <c r="U6" i="3" s="1"/>
  <c r="V6" i="3" a="1"/>
  <c r="V6" i="3" s="1"/>
  <c r="X6" i="3" a="1"/>
  <c r="X6" i="3" s="1"/>
  <c r="Y6" i="3" a="1"/>
  <c r="Y6" i="3" s="1"/>
  <c r="Z6" i="3" a="1"/>
  <c r="Z6" i="3" s="1"/>
  <c r="AA6" i="3" a="1"/>
  <c r="AA6" i="3" s="1"/>
  <c r="AI6" i="3" a="1"/>
  <c r="AI6" i="3" s="1"/>
  <c r="AJ6" i="3" a="1"/>
  <c r="AJ6" i="3" s="1"/>
  <c r="AK6" i="3" a="1"/>
  <c r="AK6" i="3" s="1"/>
  <c r="AL6" i="3" a="1"/>
  <c r="AL6" i="3" s="1"/>
  <c r="AM6" i="3" a="1"/>
  <c r="AM6" i="3" s="1"/>
  <c r="AN6" i="3" a="1"/>
  <c r="AN6" i="3" s="1"/>
  <c r="E2" i="7" l="1"/>
  <c r="H2" i="7" s="1" a="1"/>
  <c r="H2" i="7" s="1"/>
  <c r="F2" i="7" s="1"/>
  <c r="D2" i="7"/>
  <c r="G2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<sst xmlns="http://schemas.openxmlformats.org/spreadsheetml/2006/main" count="83" uniqueCount="51">
  <si>
    <t>COMXSILV Index</t>
  </si>
  <si>
    <t>Start Date</t>
  </si>
  <si>
    <t>End Date</t>
  </si>
  <si>
    <t>PX_LAST</t>
  </si>
  <si>
    <t>COMXTLRS Index</t>
  </si>
  <si>
    <t>CMXDSILD Index</t>
  </si>
  <si>
    <t>Dates</t>
  </si>
  <si>
    <t>XAG Index</t>
  </si>
  <si>
    <t>SI1 COMB Comdty</t>
  </si>
  <si>
    <t>SHGFAGTD Index</t>
  </si>
  <si>
    <t>Currency</t>
  </si>
  <si>
    <t>FX=USD</t>
  </si>
  <si>
    <t>5000 troy ounces</t>
  </si>
  <si>
    <t>N/A</t>
  </si>
  <si>
    <t>USD/kilogram</t>
  </si>
  <si>
    <t>SHGFAS99 Index</t>
  </si>
  <si>
    <t>COMXTLES Index</t>
  </si>
  <si>
    <t>Monthly Deliveries</t>
  </si>
  <si>
    <t>Deliveries</t>
  </si>
  <si>
    <t>Avg. Registered in delivery month</t>
  </si>
  <si>
    <t>Start of delivery Month</t>
  </si>
  <si>
    <t xml:space="preserve"> </t>
  </si>
  <si>
    <t>End of delivery Month</t>
  </si>
  <si>
    <t>Price Change in Month</t>
  </si>
  <si>
    <t>Delivery Month</t>
  </si>
  <si>
    <t>Price Change of Spot Silver in Month</t>
  </si>
  <si>
    <t>Delivery to Registered</t>
  </si>
  <si>
    <t>Unique Delivery Months</t>
  </si>
  <si>
    <t>Avg. Total Vault Silver in delivery month</t>
  </si>
  <si>
    <t>FND Deliveries</t>
  </si>
  <si>
    <t>FND / Prior Month Avg. Registered</t>
  </si>
  <si>
    <t>FND Deliveries / Prior Delivery Month Avg. Registered</t>
  </si>
  <si>
    <t>End</t>
  </si>
  <si>
    <t>Start</t>
  </si>
  <si>
    <t>Price Change Over Delivery Month</t>
  </si>
  <si>
    <t xml:space="preserve">Price Change of Spot Silver in Delivery Month </t>
  </si>
  <si>
    <r>
      <t xml:space="preserve">Price </t>
    </r>
    <r>
      <rPr>
        <b/>
        <sz val="18"/>
        <color theme="0"/>
        <rFont val="Aptos Narrow"/>
        <family val="2"/>
      </rPr>
      <t>Δ→</t>
    </r>
  </si>
  <si>
    <t>Delivery to Avg. Registered Stock in Delivery Month</t>
  </si>
  <si>
    <t>Total Deliveries in Month / Delivery Month Avg. Registered</t>
  </si>
  <si>
    <t>Start
Date</t>
  </si>
  <si>
    <t>End
Date</t>
  </si>
  <si>
    <t>1000 troy ounces</t>
  </si>
  <si>
    <t>USD/t oz.</t>
  </si>
  <si>
    <t>Comex Silver Inventory Data</t>
  </si>
  <si>
    <t>Comex Silver Inventory Data/Re</t>
  </si>
  <si>
    <t>Comex Silver Inventory Data/El</t>
  </si>
  <si>
    <t>Comex Silver Delivery Data</t>
  </si>
  <si>
    <t>Silver Spot  $/Oz</t>
  </si>
  <si>
    <t>Generic 1st 'SI' Future</t>
  </si>
  <si>
    <t>Shanghai Gold Exchange Ag(T+D)</t>
  </si>
  <si>
    <t>Shanghai Gold Exchange AG99.99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</si>
</sst>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&quot;$&quot;#,##0.00_);[Red]\(&quot;$&quot;#,##0.00\)"/>
    <numFmt numFmtId="164" formatCode="0.0%"/>
    <numFmt numFmtId="165" formatCode="\+0.0%;[Red]\-0.0%;0%"/>
    <numFmt numFmtId="166" formatCode="mmm\ yyyy"/>
    <numFmt numFmtId="167" formatCode="mmm\ d"/>
    <numFmt numFmtId="168" formatCode="[Color10]\+0%;[Red]\-0%;0%"/>
  </numFmts>
  <fonts count="2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theme="0"/>
      <name val="Aptos Narrow"/>
      <family val="2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EDE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/>
      <bottom/>
      <diagonal/>
    </border>
  </borders>
  <cellStyleXfs count="43">
    <xf numFmtId="0" fontId="0" fillId="0" borderId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0" fontId="18" fillId="9" borderId="0" applyNumberFormat="0" applyBorder="0" applyAlignment="0" applyProtection="0"/>
    <xf numFmtId="0" fontId="18" fillId="13" borderId="0" applyNumberFormat="0" applyBorder="0" applyAlignment="0" applyProtection="0"/>
    <xf numFmtId="0" fontId="18" fillId="17" borderId="0" applyNumberFormat="0" applyBorder="0" applyAlignment="0" applyProtection="0"/>
    <xf numFmtId="0" fontId="18" fillId="21" borderId="0" applyNumberFormat="0" applyBorder="0" applyAlignment="0" applyProtection="0"/>
    <xf numFmtId="0" fontId="18" fillId="25" borderId="0" applyNumberFormat="0" applyBorder="0" applyAlignment="0" applyProtection="0"/>
    <xf numFmtId="0" fontId="18" fillId="29" borderId="0" applyNumberFormat="0" applyBorder="0" applyAlignment="0" applyProtection="0"/>
    <xf numFmtId="0" fontId="8" fillId="3" borderId="0" applyNumberFormat="0" applyBorder="0" applyAlignment="0" applyProtection="0"/>
    <xf numFmtId="0" fontId="12" fillId="6" borderId="4" applyNumberFormat="0" applyAlignment="0" applyProtection="0"/>
    <xf numFmtId="0" fontId="14" fillId="7" borderId="7" applyNumberFormat="0" applyAlignment="0" applyProtection="0"/>
    <xf numFmtId="0" fontId="1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10" fillId="5" borderId="4" applyNumberFormat="0" applyAlignment="0" applyProtection="0"/>
    <xf numFmtId="0" fontId="13" fillId="0" borderId="6" applyNumberFormat="0" applyFill="0" applyAlignment="0" applyProtection="0"/>
    <xf numFmtId="0" fontId="9" fillId="4" borderId="0" applyNumberFormat="0" applyBorder="0" applyAlignment="0" applyProtection="0"/>
    <xf numFmtId="0" fontId="2" fillId="8" borderId="8" applyNumberFormat="0" applyFont="0" applyAlignment="0" applyProtection="0"/>
    <xf numFmtId="0" fontId="11" fillId="6" borderId="5" applyNumberFormat="0" applyAlignment="0" applyProtection="0"/>
    <xf numFmtId="0" fontId="3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5" fillId="0" borderId="0" applyNumberFormat="0" applyFill="0" applyBorder="0" applyAlignment="0" applyProtection="0"/>
    <xf numFmtId="22" fontId="1" fillId="0" borderId="0"/>
  </cellStyleXfs>
  <cellXfs count="45">
    <xf numFmtId="0" fontId="0" fillId="0" borderId="0" xfId="0"/>
    <xf numFmtId="10" fontId="0" fillId="0" borderId="0" xfId="0" applyNumberFormat="1" applyAlignment="1">
      <alignment horizontal="center" vertical="center"/>
    </xf>
    <xf numFmtId="165" fontId="17" fillId="0" borderId="0" xfId="0" applyNumberFormat="1" applyFont="1" applyAlignment="1">
      <alignment horizontal="center" vertical="center" wrapText="1"/>
    </xf>
    <xf numFmtId="165" fontId="0" fillId="0" borderId="0" xfId="0" applyNumberFormat="1" applyAlignment="1">
      <alignment horizontal="center" vertical="center"/>
    </xf>
    <xf numFmtId="15" fontId="0" fillId="0" borderId="0" xfId="0" applyNumberFormat="1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164" fontId="0" fillId="0" borderId="0" xfId="0" applyNumberFormat="1" applyAlignment="1">
      <alignment horizontal="center" vertical="center"/>
    </xf>
    <xf numFmtId="3" fontId="17" fillId="0" borderId="0" xfId="0" applyNumberFormat="1" applyFont="1" applyAlignment="1">
      <alignment horizontal="center" vertical="center"/>
    </xf>
    <xf numFmtId="3" fontId="17" fillId="0" borderId="0" xfId="0" applyNumberFormat="1" applyFont="1" applyAlignment="1">
      <alignment horizontal="center" vertical="center" wrapText="1"/>
    </xf>
    <xf numFmtId="3" fontId="0" fillId="0" borderId="0" xfId="0" applyNumberFormat="1" applyAlignment="1">
      <alignment horizontal="center" vertical="center"/>
    </xf>
    <xf numFmtId="15" fontId="17" fillId="0" borderId="0" xfId="0" applyNumberFormat="1" applyFont="1" applyAlignment="1">
      <alignment horizontal="center" vertical="center" wrapText="1"/>
    </xf>
    <xf numFmtId="4" fontId="17" fillId="0" borderId="0" xfId="0" applyNumberFormat="1" applyFont="1" applyAlignment="1">
      <alignment horizontal="center" vertical="center" wrapText="1"/>
    </xf>
    <xf numFmtId="4" fontId="17" fillId="0" borderId="0" xfId="0" applyNumberFormat="1" applyFon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15" fontId="17" fillId="0" borderId="0" xfId="0" applyNumberFormat="1" applyFont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15" fontId="17" fillId="0" borderId="0" xfId="0" applyNumberFormat="1" applyFont="1" applyAlignment="1">
      <alignment horizontal="center" wrapText="1"/>
    </xf>
    <xf numFmtId="15" fontId="17" fillId="0" borderId="0" xfId="0" applyNumberFormat="1" applyFont="1" applyAlignment="1">
      <alignment horizontal="center"/>
    </xf>
    <xf numFmtId="9" fontId="19" fillId="34" borderId="0" xfId="0" applyNumberFormat="1" applyFont="1" applyFill="1" applyAlignment="1">
      <alignment horizontal="center" vertical="center"/>
    </xf>
    <xf numFmtId="8" fontId="20" fillId="34" borderId="0" xfId="0" applyNumberFormat="1" applyFont="1" applyFill="1" applyAlignment="1">
      <alignment horizontal="right" wrapText="1"/>
    </xf>
    <xf numFmtId="9" fontId="21" fillId="33" borderId="0" xfId="0" applyNumberFormat="1" applyFont="1" applyFill="1" applyAlignment="1">
      <alignment horizontal="center" vertical="center" wrapText="1"/>
    </xf>
    <xf numFmtId="165" fontId="21" fillId="33" borderId="0" xfId="0" applyNumberFormat="1" applyFont="1" applyFill="1" applyAlignment="1">
      <alignment horizontal="right" vertical="center" wrapText="1"/>
    </xf>
    <xf numFmtId="4" fontId="21" fillId="33" borderId="10" xfId="0" applyNumberFormat="1" applyFont="1" applyFill="1" applyBorder="1" applyAlignment="1">
      <alignment horizontal="center" vertical="center" wrapText="1"/>
    </xf>
    <xf numFmtId="166" fontId="21" fillId="33" borderId="10" xfId="0" applyNumberFormat="1" applyFont="1" applyFill="1" applyBorder="1" applyAlignment="1">
      <alignment horizontal="center" vertical="center" wrapText="1"/>
    </xf>
    <xf numFmtId="166" fontId="19" fillId="34" borderId="10" xfId="0" applyNumberFormat="1" applyFont="1" applyFill="1" applyBorder="1" applyAlignment="1">
      <alignment horizontal="center" vertical="center"/>
    </xf>
    <xf numFmtId="167" fontId="21" fillId="33" borderId="0" xfId="0" applyNumberFormat="1" applyFont="1" applyFill="1" applyAlignment="1">
      <alignment horizontal="center" vertical="center"/>
    </xf>
    <xf numFmtId="167" fontId="19" fillId="34" borderId="0" xfId="0" applyNumberFormat="1" applyFont="1" applyFill="1" applyAlignment="1">
      <alignment horizontal="center" vertical="center"/>
    </xf>
    <xf numFmtId="0" fontId="14" fillId="33" borderId="0" xfId="0" applyFont="1" applyFill="1"/>
    <xf numFmtId="0" fontId="14" fillId="33" borderId="0" xfId="0" applyFont="1" applyFill="1" applyAlignment="1">
      <alignment horizontal="center" vertical="center"/>
    </xf>
    <xf numFmtId="0" fontId="17" fillId="34" borderId="0" xfId="0" applyFont="1" applyFill="1"/>
    <xf numFmtId="8" fontId="17" fillId="34" borderId="10" xfId="0" applyNumberFormat="1" applyFont="1" applyFill="1" applyBorder="1" applyAlignment="1">
      <alignment horizontal="center" vertical="center"/>
    </xf>
    <xf numFmtId="8" fontId="17" fillId="34" borderId="0" xfId="0" applyNumberFormat="1" applyFont="1" applyFill="1" applyAlignment="1">
      <alignment horizontal="center" vertical="center"/>
    </xf>
    <xf numFmtId="0" fontId="17" fillId="34" borderId="0" xfId="0" applyFont="1" applyFill="1" applyAlignment="1">
      <alignment horizontal="center" vertical="center"/>
    </xf>
    <xf numFmtId="165" fontId="19" fillId="34" borderId="0" xfId="0" applyNumberFormat="1" applyFont="1" applyFill="1" applyAlignment="1">
      <alignment horizontal="right" vertical="center"/>
    </xf>
    <xf numFmtId="4" fontId="17" fillId="34" borderId="10" xfId="0" applyNumberFormat="1" applyFont="1" applyFill="1" applyBorder="1" applyAlignment="1">
      <alignment horizontal="center" vertical="center"/>
    </xf>
    <xf numFmtId="15" fontId="17" fillId="35" borderId="0" xfId="0" applyNumberFormat="1" applyFont="1" applyFill="1" applyAlignment="1">
      <alignment horizontal="center" vertical="center"/>
    </xf>
    <xf numFmtId="4" fontId="0" fillId="35" borderId="0" xfId="0" applyNumberFormat="1" applyFill="1" applyAlignment="1">
      <alignment horizontal="center" vertical="center"/>
    </xf>
    <xf numFmtId="15" fontId="17" fillId="35" borderId="0" xfId="0" applyNumberFormat="1" applyFont="1" applyFill="1" applyAlignment="1">
      <alignment horizontal="center" vertical="center" wrapText="1"/>
    </xf>
    <xf numFmtId="4" fontId="17" fillId="35" borderId="0" xfId="0" applyNumberFormat="1" applyFont="1" applyFill="1" applyAlignment="1">
      <alignment horizontal="center" vertical="center" wrapText="1"/>
    </xf>
    <xf numFmtId="4" fontId="17" fillId="35" borderId="0" xfId="0" applyNumberFormat="1" applyFont="1" applyFill="1" applyAlignment="1">
      <alignment horizontal="center" vertical="center"/>
    </xf>
    <xf numFmtId="4" fontId="0" fillId="35" borderId="0" xfId="0" applyNumberFormat="1" applyFill="1" applyAlignment="1">
      <alignment horizontal="center" vertical="center" wrapText="1"/>
    </xf>
    <xf numFmtId="168" fontId="21" fillId="33" borderId="0" xfId="0" applyNumberFormat="1" applyFont="1" applyFill="1" applyAlignment="1">
      <alignment horizontal="center" vertical="center" wrapText="1"/>
    </xf>
    <xf numFmtId="168" fontId="19" fillId="34" borderId="0" xfId="0" applyNumberFormat="1" applyFont="1" applyFill="1" applyAlignment="1">
      <alignment horizontal="center" vertical="center"/>
    </xf>
    <xf numFmtId="9" fontId="17" fillId="0" borderId="0" xfId="0" applyNumberFormat="1" applyFont="1" applyAlignment="1">
      <alignment horizontal="center" vertical="center" wrapText="1"/>
    </xf>
    <xf numFmtId="167" fontId="21" fillId="33" borderId="0" xfId="0" applyNumberFormat="1" applyFont="1" applyFill="1" applyAlignment="1">
      <alignment horizontal="center" vertical="center" wrapText="1"/>
    </xf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blp_datetime" xfId="42" xr:uid="{00000000-0005-0000-0000-000019000000}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Title" xfId="39" builtinId="15" customBuiltin="1"/>
    <cellStyle name="Total" xfId="40" builtinId="25" customBuiltin="1"/>
    <cellStyle name="Warning Text" xfId="41" builtinId="11" customBuiltin="1"/>
  </cellStyles>
  <dxfs count="2">
    <dxf>
      <fill>
        <patternFill>
          <bgColor theme="0" tint="-0.14996795556505021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colors>
    <mruColors>
      <color rgb="FFFEFEDE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alcChain" Target="calcChai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221CE3-02FF-478C-82BB-347AC4F9CB09}">
  <dimension ref="A1:AN2688"/>
  <sheetViews>
    <sheetView topLeftCell="B3" zoomScale="120" zoomScaleNormal="120" workbookViewId="0">
      <pane ySplit="5" topLeftCell="A8" activePane="bottomLeft" state="frozen"/>
      <selection activeCell="C3" sqref="C3"/>
      <selection pane="bottomLeft" activeCell="D8" sqref="D8"/>
    </sheetView>
  </sheetViews>
  <sheetFormatPr defaultColWidth="18.28515625" defaultRowHeight="15" x14ac:dyDescent="0.25"/>
  <cols>
    <col min="1" max="2" width="9.85546875" style="13" bestFit="1" customWidth="1"/>
    <col min="3" max="3" width="18.28515625" style="15"/>
    <col min="4" max="4" width="18.28515625" style="35"/>
    <col min="5" max="13" width="18.28515625" style="36"/>
    <col min="14" max="14" width="4.85546875" style="13" customWidth="1"/>
    <col min="15" max="16" width="18.28515625" style="13"/>
    <col min="17" max="17" width="18.28515625" style="17"/>
    <col min="18" max="19" width="18.28515625" style="9"/>
    <col min="20" max="20" width="32" style="13" bestFit="1" customWidth="1"/>
    <col min="21" max="21" width="27.28515625" style="13" bestFit="1" customWidth="1"/>
    <col min="22" max="22" width="18.28515625" style="13"/>
    <col min="23" max="23" width="18.28515625" style="3"/>
    <col min="24" max="24" width="4.85546875" style="13" customWidth="1"/>
    <col min="25" max="25" width="18.28515625" style="15"/>
    <col min="26" max="26" width="18.28515625" style="13"/>
    <col min="27" max="27" width="18.28515625" style="3"/>
    <col min="28" max="29" width="18.28515625" style="13"/>
    <col min="35" max="16384" width="18.28515625" style="13"/>
  </cols>
  <sheetData>
    <row r="1" spans="1:40" x14ac:dyDescent="0.25">
      <c r="A1" s="13" t="s">
        <v>1</v>
      </c>
      <c r="B1" s="15">
        <v>43462</v>
      </c>
      <c r="C1" s="15" t="s">
        <v>21</v>
      </c>
    </row>
    <row r="2" spans="1:40" x14ac:dyDescent="0.25">
      <c r="A2" s="13" t="s">
        <v>2</v>
      </c>
      <c r="B2" s="15">
        <v>46142</v>
      </c>
      <c r="C2" s="15" t="s">
        <v>21</v>
      </c>
    </row>
    <row r="3" spans="1:40" s="11" customFormat="1" x14ac:dyDescent="0.25">
      <c r="C3" s="10" t="s">
        <v>21</v>
      </c>
      <c r="D3" s="37"/>
      <c r="E3" s="38" t="s">
        <v>41</v>
      </c>
      <c r="F3" s="38" t="s">
        <v>41</v>
      </c>
      <c r="G3" s="38" t="s">
        <v>41</v>
      </c>
      <c r="H3" s="38" t="s">
        <v>12</v>
      </c>
      <c r="I3" s="38" t="s">
        <v>13</v>
      </c>
      <c r="J3" s="38" t="s">
        <v>42</v>
      </c>
      <c r="K3" s="38" t="s">
        <v>14</v>
      </c>
      <c r="L3" s="38" t="s">
        <v>14</v>
      </c>
      <c r="M3" s="38" t="s">
        <v>14</v>
      </c>
      <c r="Q3" s="10"/>
      <c r="R3" s="8"/>
      <c r="S3" s="8"/>
      <c r="W3" s="3"/>
      <c r="Y3" s="10"/>
      <c r="AA3" s="3"/>
    </row>
    <row r="4" spans="1:40" s="12" customFormat="1" x14ac:dyDescent="0.25">
      <c r="C4" s="14" t="s">
        <v>21</v>
      </c>
      <c r="D4" s="35" t="s">
        <v>10</v>
      </c>
      <c r="E4" s="39" t="s">
        <v>11</v>
      </c>
      <c r="F4" s="39" t="s">
        <v>11</v>
      </c>
      <c r="G4" s="39" t="s">
        <v>11</v>
      </c>
      <c r="H4" s="39" t="s">
        <v>11</v>
      </c>
      <c r="I4" s="39" t="s">
        <v>11</v>
      </c>
      <c r="J4" s="39" t="s">
        <v>11</v>
      </c>
      <c r="K4" s="39" t="s">
        <v>11</v>
      </c>
      <c r="L4" s="39" t="s">
        <v>11</v>
      </c>
      <c r="M4" s="39" t="s">
        <v>11</v>
      </c>
      <c r="Q4" s="14"/>
      <c r="R4" s="7"/>
      <c r="S4" s="7"/>
      <c r="W4" s="3"/>
      <c r="Y4" s="14"/>
      <c r="AA4" s="3"/>
    </row>
    <row r="5" spans="1:40" s="12" customFormat="1" x14ac:dyDescent="0.25">
      <c r="C5" s="14" t="s">
        <v>21</v>
      </c>
      <c r="D5" s="35"/>
      <c r="E5" s="39" t="s">
        <v>0</v>
      </c>
      <c r="F5" s="39" t="s">
        <v>4</v>
      </c>
      <c r="G5" s="39" t="s">
        <v>16</v>
      </c>
      <c r="H5" s="39" t="s">
        <v>5</v>
      </c>
      <c r="I5" s="39" t="s">
        <v>7</v>
      </c>
      <c r="J5" s="39" t="s">
        <v>8</v>
      </c>
      <c r="K5" s="39" t="s">
        <v>9</v>
      </c>
      <c r="L5" s="39" t="s">
        <v>15</v>
      </c>
      <c r="M5" s="39" t="s">
        <v>9</v>
      </c>
      <c r="Q5" s="14"/>
      <c r="R5" s="7"/>
      <c r="S5" s="7"/>
      <c r="W5" s="3"/>
      <c r="Y5" s="14"/>
      <c r="AA5" s="3"/>
    </row>
    <row r="6" spans="1:40" s="11" customFormat="1" ht="30" x14ac:dyDescent="0.25">
      <c r="C6" s="10" t="s">
        <v>17</v>
      </c>
      <c r="D6" s="37"/>
      <c r="E6" s="38" t="s">
        <v>43</v>
      </c>
      <c r="F6" s="38" t="s">
        <v>44</v>
      </c>
      <c r="G6" s="38" t="s">
        <v>45</v>
      </c>
      <c r="H6" s="38" t="s">
        <v>46</v>
      </c>
      <c r="I6" s="38" t="s">
        <v>47</v>
      </c>
      <c r="J6" s="38" t="s">
        <v>48</v>
      </c>
      <c r="K6" s="38" t="s">
        <v>49</v>
      </c>
      <c r="L6" s="38" t="s">
        <v>50</v>
      </c>
      <c r="M6" s="38" t="s">
        <v>49</v>
      </c>
      <c r="Q6" s="17"/>
      <c r="R6" s="8" t="str" cm="1">
        <f t="array" ref="R6">IF(LEN(R5)&gt;0,_xll.BDP(R5,"name"),"")</f>
        <v/>
      </c>
      <c r="S6" s="8"/>
      <c r="T6" s="11" t="str" cm="1">
        <f t="array" ref="T6">IF(LEN(T5)&gt;0,_xll.BDP(T5,"name"),"")</f>
        <v/>
      </c>
      <c r="U6" s="11" t="str" cm="1">
        <f t="array" ref="U6">IF(LEN(U5)&gt;0,_xll.BDP(U5,"name"),"")</f>
        <v/>
      </c>
      <c r="V6" s="11" t="str" cm="1">
        <f t="array" ref="V6">IF(LEN(V5)&gt;0,_xll.BDP(V5,"name"),"")</f>
        <v/>
      </c>
      <c r="W6" s="43"/>
      <c r="X6" s="11" t="str" cm="1">
        <f t="array" ref="X6">IF(LEN(X5)&gt;0,_xll.BDP(X5,"name"),"")</f>
        <v/>
      </c>
      <c r="Y6" s="10" t="str" cm="1">
        <f t="array" ref="Y6">IF(LEN(Y5)&gt;0,_xll.BDP(Y5,"name"),"")</f>
        <v/>
      </c>
      <c r="Z6" s="11" t="str" cm="1">
        <f t="array" ref="Z6">IF(LEN(Z5)&gt;0,_xll.BDP(Z5,"name"),"")</f>
        <v/>
      </c>
      <c r="AA6" s="3" t="str" cm="1">
        <f t="array" ref="AA6">IF(LEN(AA5)&gt;0,_xll.BDP(AA5,"name"),"")</f>
        <v/>
      </c>
      <c r="AI6" s="11" t="str" cm="1">
        <f t="array" ref="AI6">IF(LEN(AI5)&gt;0,_xll.BDP(AI5,"name"),"")</f>
        <v/>
      </c>
      <c r="AJ6" s="11" t="str" cm="1">
        <f t="array" ref="AJ6">IF(LEN(AJ5)&gt;0,_xll.BDP(AJ5,"name"),"")</f>
        <v/>
      </c>
      <c r="AK6" s="11" t="str" cm="1">
        <f t="array" ref="AK6">IF(LEN(AK5)&gt;0,_xll.BDP(AK5,"name"),"")</f>
        <v/>
      </c>
      <c r="AL6" s="11" t="str" cm="1">
        <f t="array" ref="AL6">IF(LEN(AL5)&gt;0,_xll.BDP(AL5,"name"),"")</f>
        <v/>
      </c>
      <c r="AM6" s="11" t="str" cm="1">
        <f t="array" ref="AM6">IF(LEN(AM5)&gt;0,_xll.BDP(AM5,"name"),"")</f>
        <v/>
      </c>
      <c r="AN6" s="11" t="str" cm="1">
        <f t="array" ref="AN6">IF(LEN(AN5)&gt;0,_xll.BDP(AN5,"name"),"")</f>
        <v/>
      </c>
    </row>
    <row r="7" spans="1:40" s="5" customFormat="1" ht="45" x14ac:dyDescent="0.25">
      <c r="C7" s="4" t="s">
        <v>21</v>
      </c>
      <c r="D7" s="37" t="s">
        <v>6</v>
      </c>
      <c r="E7" s="40" t="s">
        <v>3</v>
      </c>
      <c r="F7" s="40" t="s">
        <v>3</v>
      </c>
      <c r="G7" s="40" t="s">
        <v>3</v>
      </c>
      <c r="H7" s="40" t="s">
        <v>3</v>
      </c>
      <c r="I7" s="40" t="s">
        <v>3</v>
      </c>
      <c r="J7" s="40" t="s">
        <v>3</v>
      </c>
      <c r="K7" s="40" t="s">
        <v>3</v>
      </c>
      <c r="L7" s="40" t="s">
        <v>3</v>
      </c>
      <c r="M7" s="40" t="s">
        <v>3</v>
      </c>
      <c r="O7" s="11" t="s">
        <v>20</v>
      </c>
      <c r="P7" s="11" t="s">
        <v>22</v>
      </c>
      <c r="Q7" s="16" t="s">
        <v>27</v>
      </c>
      <c r="R7" s="8" t="s">
        <v>18</v>
      </c>
      <c r="S7" s="8" t="s">
        <v>29</v>
      </c>
      <c r="T7" s="11" t="s">
        <v>19</v>
      </c>
      <c r="U7" s="11" t="s">
        <v>28</v>
      </c>
      <c r="V7" s="11" t="s">
        <v>37</v>
      </c>
      <c r="W7" s="2" t="s">
        <v>23</v>
      </c>
      <c r="Y7" s="10" t="s">
        <v>24</v>
      </c>
      <c r="Z7" s="11" t="s">
        <v>26</v>
      </c>
      <c r="AA7" s="2" t="s">
        <v>25</v>
      </c>
      <c r="AB7" s="11" t="s">
        <v>30</v>
      </c>
    </row>
    <row r="8" spans="1:40" x14ac:dyDescent="0.25">
      <c r="C8" s="15">
        <f t="shared" ref="C8:C71" si="0">IFERROR(IF(DAY(D8)=1,EOMONTH(D8,0),IF(AND(EOMONTH(D8,0)+1-D8&lt;=3,(H8-AVERAGE(H9:H18))/_xlfn.STDEV.S(H9:H18)&gt;3),EOMONTH(D8,1),C9)),C9)</f>
        <v>46173</v>
      </c>
      <c r="D8" s="35">
        <v>46142</v>
      </c>
      <c r="E8" s="36">
        <v>314627.94</v>
      </c>
      <c r="F8" s="36">
        <v>80834.81</v>
      </c>
      <c r="G8" s="36">
        <v>233793.11</v>
      </c>
      <c r="H8" s="36">
        <v>48</v>
      </c>
      <c r="I8" s="36">
        <v>73.746799999999993</v>
      </c>
      <c r="J8" s="36">
        <v>73.534000000000006</v>
      </c>
      <c r="K8" s="36">
        <v>2653.28</v>
      </c>
      <c r="L8" s="36">
        <v>2645.67</v>
      </c>
      <c r="M8" s="36">
        <v>2653.28</v>
      </c>
      <c r="O8" s="15" cm="1">
        <f t="array" ref="O8">INDEX($1:$1048576,MATCH(EOMONTH(Q8,-1),$C:$C,0)-1,COLUMN(D7))</f>
        <v>46141</v>
      </c>
      <c r="P8" s="15" cm="1">
        <f t="array" ref="P8">INDEX($1:$1048576,MATCH(Q8,$C:$C,0),COLUMN(D7))</f>
        <v>46142</v>
      </c>
      <c r="Q8" s="17" cm="1">
        <f t="array" ref="Q8:Q96">_xlfn._xlws.FILTER(_xlfn.UNIQUE(C:C),ISNUMBER(_xlfn.UNIQUE(C:C)))</f>
        <v>46173</v>
      </c>
      <c r="R8" s="9">
        <f t="shared" ref="R8:R39" si="1">SUMIFS($H:$H,$C:$C,Q8)*5000</f>
        <v>23140000</v>
      </c>
      <c r="S8" s="9">
        <f t="shared" ref="S8:S39" si="2">_xlfn.XLOOKUP(O8,$D:$D,$H:$H,"",0)*5000</f>
        <v>22900000</v>
      </c>
      <c r="T8" s="9">
        <f t="shared" ref="T8:T39" si="3">AVERAGEIFS($F:$F,$C:$C,$Q8)*1000</f>
        <v>80194785</v>
      </c>
      <c r="U8" s="9">
        <f t="shared" ref="U8:U39" si="4">AVERAGEIFS($E:$E,$C:$C,$Q8)*1000</f>
        <v>314933110</v>
      </c>
      <c r="V8" s="6">
        <f t="shared" ref="V8:V39" si="5">R8/T8</f>
        <v>0.28854744108360664</v>
      </c>
      <c r="W8" s="3">
        <f t="shared" ref="W8:W39" si="6">(_xlfn.XLOOKUP($P8,$D:$D,$I:$I,"",0)-_xlfn.XLOOKUP(O8,$D:$D,$I:$I,"",0))/_xlfn.XLOOKUP(O8,$D:$D,$I:$I,"",0)</f>
        <v>3.4425781113020151E-2</v>
      </c>
      <c r="Y8" s="15" cm="1">
        <f t="array" ref="Y8:Y95">_xlfn.SORTBY($Q$8:$Q$95,$V$8:$V$95,-1)</f>
        <v>44834</v>
      </c>
      <c r="Z8" s="6">
        <f t="shared" ref="Z8:Z39" si="7">_xlfn.XLOOKUP(Y8,$Q:$Q,$V:$V,"",0)</f>
        <v>0.74908349183174039</v>
      </c>
      <c r="AA8" s="3">
        <f t="shared" ref="AA8:AA39" si="8">_xlfn.XLOOKUP(Y8,$Q:$Q,$W:$W,"",0)</f>
        <v>3.2743554952510218E-2</v>
      </c>
      <c r="AB8" s="1">
        <f t="shared" ref="AB8:AB39" si="9">S8/T9</f>
        <v>0.29728897381419872</v>
      </c>
    </row>
    <row r="9" spans="1:40" x14ac:dyDescent="0.25">
      <c r="C9" s="15">
        <f t="shared" si="0"/>
        <v>46173</v>
      </c>
      <c r="D9" s="35">
        <v>46141</v>
      </c>
      <c r="E9" s="36">
        <v>315238.28000000003</v>
      </c>
      <c r="F9" s="36">
        <v>79554.759999999995</v>
      </c>
      <c r="G9" s="36">
        <v>235683.5</v>
      </c>
      <c r="H9" s="36">
        <v>4580</v>
      </c>
      <c r="I9" s="36">
        <v>71.292500000000004</v>
      </c>
      <c r="J9" s="36">
        <v>71.569000000000003</v>
      </c>
      <c r="K9" s="36">
        <v>2641.94</v>
      </c>
      <c r="L9" s="36">
        <v>2657.29</v>
      </c>
      <c r="M9" s="36">
        <v>2641.94</v>
      </c>
      <c r="O9" s="15" cm="1">
        <f t="array" ref="O9">INDEX($1:$1048576,MATCH(EOMONTH(Q9,-1),$C:$C,0)-1,COLUMN(D8))</f>
        <v>46111</v>
      </c>
      <c r="P9" s="15" cm="1">
        <f t="array" ref="P9">INDEX($1:$1048576,MATCH(Q9,$C:$C,0),COLUMN(D8))</f>
        <v>46140</v>
      </c>
      <c r="Q9" s="17">
        <v>46142</v>
      </c>
      <c r="R9" s="9">
        <f t="shared" si="1"/>
        <v>16560000</v>
      </c>
      <c r="S9" s="9">
        <f t="shared" si="2"/>
        <v>5905000</v>
      </c>
      <c r="T9" s="9">
        <f t="shared" si="3"/>
        <v>77029429.333333313</v>
      </c>
      <c r="U9" s="9">
        <f t="shared" si="4"/>
        <v>322621244.33333325</v>
      </c>
      <c r="V9" s="6">
        <f t="shared" si="5"/>
        <v>0.21498276883681797</v>
      </c>
      <c r="W9" s="3">
        <f t="shared" si="6"/>
        <v>4.274549478523814E-2</v>
      </c>
      <c r="Y9" s="15">
        <v>45138</v>
      </c>
      <c r="Z9" s="6">
        <f t="shared" si="7"/>
        <v>0.72405299869251571</v>
      </c>
      <c r="AA9" s="3">
        <f t="shared" si="8"/>
        <v>7.8876110704868344E-2</v>
      </c>
      <c r="AB9" s="1">
        <f t="shared" si="9"/>
        <v>7.3085784350422095E-2</v>
      </c>
    </row>
    <row r="10" spans="1:40" x14ac:dyDescent="0.25">
      <c r="C10" s="15">
        <f t="shared" si="0"/>
        <v>46142</v>
      </c>
      <c r="D10" s="35">
        <v>46140</v>
      </c>
      <c r="E10" s="36">
        <v>315181.75</v>
      </c>
      <c r="F10" s="36">
        <v>75715.22</v>
      </c>
      <c r="G10" s="36">
        <v>239466.53</v>
      </c>
      <c r="H10" s="36">
        <v>3</v>
      </c>
      <c r="I10" s="36">
        <v>73.075500000000005</v>
      </c>
      <c r="J10" s="36">
        <v>73.218999999999994</v>
      </c>
      <c r="K10" s="36">
        <v>2642</v>
      </c>
      <c r="L10" s="36">
        <v>2674.03</v>
      </c>
      <c r="M10" s="36">
        <v>2642</v>
      </c>
      <c r="O10" s="15" cm="1">
        <f t="array" ref="O10">INDEX($1:$1048576,MATCH(EOMONTH(Q10,-1),$C:$C,0)-1,COLUMN(D9))</f>
        <v>46079</v>
      </c>
      <c r="P10" s="15" cm="1">
        <f t="array" ref="P10">INDEX($1:$1048576,MATCH(Q10,$C:$C,0),COLUMN(D9))</f>
        <v>46110</v>
      </c>
      <c r="Q10" s="17">
        <v>46112</v>
      </c>
      <c r="R10" s="9">
        <f t="shared" si="1"/>
        <v>46060000</v>
      </c>
      <c r="S10" s="9">
        <f t="shared" si="2"/>
        <v>22700000</v>
      </c>
      <c r="T10" s="9">
        <f t="shared" si="3"/>
        <v>80795465.937500015</v>
      </c>
      <c r="U10" s="9">
        <f t="shared" si="4"/>
        <v>342567330.00000006</v>
      </c>
      <c r="V10" s="6">
        <f t="shared" si="5"/>
        <v>0.57008149486544313</v>
      </c>
      <c r="W10" s="3">
        <f t="shared" si="6"/>
        <v>-0.20994677236693085</v>
      </c>
      <c r="Y10" s="15">
        <v>44043</v>
      </c>
      <c r="Z10" s="6">
        <f t="shared" si="7"/>
        <v>0.70833595904719293</v>
      </c>
      <c r="AA10" s="3">
        <f t="shared" si="8"/>
        <v>0.36571079790123245</v>
      </c>
      <c r="AB10" s="1">
        <f t="shared" si="9"/>
        <v>0.23480773714546124</v>
      </c>
    </row>
    <row r="11" spans="1:40" x14ac:dyDescent="0.25">
      <c r="C11" s="15">
        <f t="shared" si="0"/>
        <v>46142</v>
      </c>
      <c r="D11" s="35">
        <v>46139</v>
      </c>
      <c r="E11" s="36">
        <v>315181.75</v>
      </c>
      <c r="F11" s="36">
        <v>76340.009999999995</v>
      </c>
      <c r="G11" s="36">
        <v>238841.75</v>
      </c>
      <c r="H11" s="36">
        <v>1</v>
      </c>
      <c r="I11" s="36">
        <v>75.513499999999993</v>
      </c>
      <c r="J11" s="36">
        <v>75.025000000000006</v>
      </c>
      <c r="K11" s="36">
        <v>2753.39</v>
      </c>
      <c r="L11" s="36">
        <v>2761.88</v>
      </c>
      <c r="M11" s="36">
        <v>2753.39</v>
      </c>
      <c r="O11" s="15" cm="1">
        <f t="array" ref="O11">INDEX($1:$1048576,MATCH(EOMONTH(Q11,-1),$C:$C,0)-1,COLUMN(D10))</f>
        <v>46051</v>
      </c>
      <c r="P11" s="15" cm="1">
        <f t="array" ref="P11">INDEX($1:$1048576,MATCH(Q11,$C:$C,0),COLUMN(D10))</f>
        <v>46078</v>
      </c>
      <c r="Q11" s="17">
        <v>46081</v>
      </c>
      <c r="R11" s="9">
        <f t="shared" si="1"/>
        <v>24805000</v>
      </c>
      <c r="S11" s="9">
        <f t="shared" si="2"/>
        <v>9405000</v>
      </c>
      <c r="T11" s="9">
        <f t="shared" si="3"/>
        <v>96674838.214285746</v>
      </c>
      <c r="U11" s="9">
        <f t="shared" si="4"/>
        <v>384211249.28571427</v>
      </c>
      <c r="V11" s="6">
        <f t="shared" si="5"/>
        <v>0.25658175858560206</v>
      </c>
      <c r="W11" s="3">
        <f t="shared" si="6"/>
        <v>-0.22876879036384498</v>
      </c>
      <c r="Y11" s="15">
        <v>44926</v>
      </c>
      <c r="Z11" s="6">
        <f t="shared" si="7"/>
        <v>0.67508997851764685</v>
      </c>
      <c r="AA11" s="3">
        <f t="shared" si="8"/>
        <v>0.10726415715643202</v>
      </c>
      <c r="AB11" s="1">
        <f t="shared" si="9"/>
        <v>7.7279552578386909E-2</v>
      </c>
    </row>
    <row r="12" spans="1:40" x14ac:dyDescent="0.25">
      <c r="C12" s="15">
        <f t="shared" si="0"/>
        <v>46142</v>
      </c>
      <c r="D12" s="35">
        <v>46138</v>
      </c>
      <c r="E12" s="36">
        <v>315152.46999999997</v>
      </c>
      <c r="F12" s="36">
        <v>77117.179999999993</v>
      </c>
      <c r="G12" s="36">
        <v>238035.3</v>
      </c>
      <c r="H12" s="36">
        <v>0</v>
      </c>
      <c r="I12" s="36">
        <v>75.728999999999999</v>
      </c>
      <c r="J12" s="36">
        <v>76.414000000000001</v>
      </c>
      <c r="K12" s="36">
        <v>2705.14</v>
      </c>
      <c r="L12" s="36">
        <v>2708.07</v>
      </c>
      <c r="M12" s="36">
        <v>2705.14</v>
      </c>
      <c r="O12" s="15" cm="1">
        <f t="array" ref="O12">INDEX($1:$1048576,MATCH(EOMONTH(Q12,-1),$C:$C,0)-1,COLUMN(D11))</f>
        <v>46020</v>
      </c>
      <c r="P12" s="15" cm="1">
        <f t="array" ref="P12">INDEX($1:$1048576,MATCH(Q12,$C:$C,0),COLUMN(D11))</f>
        <v>46050</v>
      </c>
      <c r="Q12" s="17">
        <v>46053</v>
      </c>
      <c r="R12" s="9">
        <f t="shared" si="1"/>
        <v>50120000</v>
      </c>
      <c r="S12" s="9">
        <f t="shared" si="2"/>
        <v>850000</v>
      </c>
      <c r="T12" s="9">
        <f t="shared" si="3"/>
        <v>121701015.16129035</v>
      </c>
      <c r="U12" s="9">
        <f t="shared" si="4"/>
        <v>434455668.06451625</v>
      </c>
      <c r="V12" s="6">
        <f t="shared" si="5"/>
        <v>0.41182893941826176</v>
      </c>
      <c r="W12" s="3">
        <f t="shared" si="6"/>
        <v>0.61771906233971474</v>
      </c>
      <c r="Y12" s="15">
        <v>45382</v>
      </c>
      <c r="Z12" s="6">
        <f t="shared" si="7"/>
        <v>0.59455892212576367</v>
      </c>
      <c r="AA12" s="3">
        <f t="shared" si="8"/>
        <v>0.11155589594706525</v>
      </c>
      <c r="AB12" s="1">
        <f t="shared" si="9"/>
        <v>6.3913593976997751E-3</v>
      </c>
    </row>
    <row r="13" spans="1:40" x14ac:dyDescent="0.25">
      <c r="C13" s="15">
        <f t="shared" si="0"/>
        <v>46142</v>
      </c>
      <c r="D13" s="35">
        <v>46137</v>
      </c>
      <c r="E13" s="36">
        <v>315152.46999999997</v>
      </c>
      <c r="F13" s="36">
        <v>77117.179999999993</v>
      </c>
      <c r="G13" s="36">
        <v>238035.3</v>
      </c>
      <c r="H13" s="36">
        <v>0</v>
      </c>
      <c r="I13" s="36">
        <v>75.728999999999999</v>
      </c>
      <c r="J13" s="36">
        <v>76.414000000000001</v>
      </c>
      <c r="K13" s="36">
        <v>2705.14</v>
      </c>
      <c r="L13" s="36">
        <v>2708.07</v>
      </c>
      <c r="M13" s="36">
        <v>2705.14</v>
      </c>
      <c r="O13" s="15" cm="1">
        <f t="array" ref="O13">INDEX($1:$1048576,MATCH(EOMONTH(Q13,-1),$C:$C,0)-1,COLUMN(D12))</f>
        <v>45992</v>
      </c>
      <c r="P13" s="15" cm="1">
        <f t="array" ref="P13">INDEX($1:$1048576,MATCH(Q13,$C:$C,0),COLUMN(D12))</f>
        <v>46019</v>
      </c>
      <c r="Q13" s="17">
        <v>46022</v>
      </c>
      <c r="R13" s="9">
        <f t="shared" si="1"/>
        <v>22355000</v>
      </c>
      <c r="S13" s="9">
        <f t="shared" si="2"/>
        <v>2750000</v>
      </c>
      <c r="T13" s="9">
        <f t="shared" si="3"/>
        <v>132992051.78571425</v>
      </c>
      <c r="U13" s="9">
        <f t="shared" si="4"/>
        <v>453945907.14285725</v>
      </c>
      <c r="V13" s="6">
        <f t="shared" si="5"/>
        <v>0.16809275215950409</v>
      </c>
      <c r="W13" s="3">
        <f t="shared" si="6"/>
        <v>0.36699718912207485</v>
      </c>
      <c r="Y13" s="15">
        <v>46112</v>
      </c>
      <c r="Z13" s="6">
        <f t="shared" si="7"/>
        <v>0.57008149486544313</v>
      </c>
      <c r="AA13" s="3">
        <f t="shared" si="8"/>
        <v>-0.20994677236693085</v>
      </c>
      <c r="AB13" s="1">
        <f t="shared" si="9"/>
        <v>1.779143836763715E-2</v>
      </c>
    </row>
    <row r="14" spans="1:40" x14ac:dyDescent="0.25">
      <c r="C14" s="15">
        <f t="shared" si="0"/>
        <v>46142</v>
      </c>
      <c r="D14" s="35">
        <v>46136</v>
      </c>
      <c r="E14" s="36">
        <v>315152.46999999997</v>
      </c>
      <c r="F14" s="36">
        <v>77117.179999999993</v>
      </c>
      <c r="G14" s="36">
        <v>238035.3</v>
      </c>
      <c r="H14" s="36">
        <v>7</v>
      </c>
      <c r="I14" s="36">
        <v>75.728999999999999</v>
      </c>
      <c r="J14" s="36">
        <v>76.414000000000001</v>
      </c>
      <c r="K14" s="36">
        <v>2705.14</v>
      </c>
      <c r="L14" s="36">
        <v>2708.07</v>
      </c>
      <c r="M14" s="36">
        <v>2705.14</v>
      </c>
      <c r="O14" s="15" cm="1">
        <f t="array" ref="O14">INDEX($1:$1048576,MATCH(EOMONTH(Q14,-1),$C:$C,0)-1,COLUMN(D13))</f>
        <v>45960</v>
      </c>
      <c r="P14" s="15" cm="1">
        <f t="array" ref="P14">INDEX($1:$1048576,MATCH(Q14,$C:$C,0),COLUMN(D13))</f>
        <v>45991</v>
      </c>
      <c r="Q14" s="17">
        <v>45991</v>
      </c>
      <c r="R14" s="9">
        <f t="shared" si="1"/>
        <v>61040000</v>
      </c>
      <c r="S14" s="9">
        <f t="shared" si="2"/>
        <v>9970000</v>
      </c>
      <c r="T14" s="9">
        <f t="shared" si="3"/>
        <v>154568728.12499997</v>
      </c>
      <c r="U14" s="9">
        <f t="shared" si="4"/>
        <v>471427010.62500006</v>
      </c>
      <c r="V14" s="6">
        <f t="shared" si="5"/>
        <v>0.39490523562202606</v>
      </c>
      <c r="W14" s="3">
        <f t="shared" si="6"/>
        <v>0.15475470279019954</v>
      </c>
      <c r="Y14" s="15">
        <v>44651</v>
      </c>
      <c r="Z14" s="6">
        <f t="shared" si="7"/>
        <v>0.53578164487578372</v>
      </c>
      <c r="AA14" s="3">
        <f t="shared" si="8"/>
        <v>1.3161554192229025E-2</v>
      </c>
      <c r="AB14" s="1">
        <f t="shared" si="9"/>
        <v>5.6107000126327577E-2</v>
      </c>
    </row>
    <row r="15" spans="1:40" x14ac:dyDescent="0.25">
      <c r="C15" s="15">
        <f t="shared" si="0"/>
        <v>46142</v>
      </c>
      <c r="D15" s="35">
        <v>46135</v>
      </c>
      <c r="E15" s="36">
        <v>316352.63</v>
      </c>
      <c r="F15" s="36">
        <v>79276.990000000005</v>
      </c>
      <c r="G15" s="36">
        <v>237075.66</v>
      </c>
      <c r="H15" s="36">
        <v>13</v>
      </c>
      <c r="I15" s="36">
        <v>75.437799999999996</v>
      </c>
      <c r="J15" s="36">
        <v>75.504000000000005</v>
      </c>
      <c r="K15" s="36">
        <v>2767.19</v>
      </c>
      <c r="L15" s="36">
        <v>2780.66</v>
      </c>
      <c r="M15" s="36">
        <v>2767.19</v>
      </c>
      <c r="O15" s="15" cm="1">
        <f t="array" ref="O15">INDEX($1:$1048576,MATCH(EOMONTH(Q15,-1),$C:$C,0)-1,COLUMN(D14))</f>
        <v>45931</v>
      </c>
      <c r="P15" s="15" cm="1">
        <f t="array" ref="P15">INDEX($1:$1048576,MATCH(Q15,$C:$C,0),COLUMN(D14))</f>
        <v>45959</v>
      </c>
      <c r="Q15" s="17">
        <v>45961</v>
      </c>
      <c r="R15" s="9">
        <f t="shared" si="1"/>
        <v>25700000</v>
      </c>
      <c r="S15" s="9">
        <f t="shared" si="2"/>
        <v>325000</v>
      </c>
      <c r="T15" s="9">
        <f t="shared" si="3"/>
        <v>177696187.24137935</v>
      </c>
      <c r="U15" s="9">
        <f t="shared" si="4"/>
        <v>513630281.37931043</v>
      </c>
      <c r="V15" s="6">
        <f t="shared" si="5"/>
        <v>0.14462887695552845</v>
      </c>
      <c r="W15" s="3">
        <f t="shared" si="6"/>
        <v>4.9854178114037131E-3</v>
      </c>
      <c r="Y15" s="15">
        <v>43738</v>
      </c>
      <c r="Z15" s="6">
        <f t="shared" si="7"/>
        <v>0.52798350253063597</v>
      </c>
      <c r="AA15" s="3">
        <f t="shared" si="8"/>
        <v>-3.9749274648272784E-2</v>
      </c>
      <c r="AB15" s="1">
        <f t="shared" si="9"/>
        <v>1.6587824415003347E-3</v>
      </c>
    </row>
    <row r="16" spans="1:40" x14ac:dyDescent="0.25">
      <c r="C16" s="15">
        <f t="shared" si="0"/>
        <v>46142</v>
      </c>
      <c r="D16" s="35">
        <v>46134</v>
      </c>
      <c r="E16" s="36">
        <v>316710.15999999997</v>
      </c>
      <c r="F16" s="36">
        <v>79276.990000000005</v>
      </c>
      <c r="G16" s="36">
        <v>237433.16</v>
      </c>
      <c r="H16" s="36">
        <v>9</v>
      </c>
      <c r="I16" s="36">
        <v>77.706500000000005</v>
      </c>
      <c r="J16" s="36">
        <v>77.960999999999999</v>
      </c>
      <c r="K16" s="36">
        <v>2862.1</v>
      </c>
      <c r="L16" s="36">
        <v>2867.52</v>
      </c>
      <c r="M16" s="36">
        <v>2862.1</v>
      </c>
      <c r="O16" s="15" cm="1">
        <f t="array" ref="O16">INDEX($1:$1048576,MATCH(EOMONTH(Q16,-1),$C:$C,0)-1,COLUMN(D15))</f>
        <v>45898</v>
      </c>
      <c r="P16" s="15" cm="1">
        <f t="array" ref="P16">INDEX($1:$1048576,MATCH(Q16,$C:$C,0),COLUMN(D15))</f>
        <v>45930</v>
      </c>
      <c r="Q16" s="17">
        <v>45930</v>
      </c>
      <c r="R16" s="9">
        <f t="shared" si="1"/>
        <v>30550000</v>
      </c>
      <c r="S16" s="9">
        <f t="shared" si="2"/>
        <v>2920000</v>
      </c>
      <c r="T16" s="9">
        <f t="shared" si="3"/>
        <v>195926838.78787875</v>
      </c>
      <c r="U16" s="9">
        <f t="shared" si="4"/>
        <v>523758064.54545462</v>
      </c>
      <c r="V16" s="6">
        <f t="shared" si="5"/>
        <v>0.15592554950103146</v>
      </c>
      <c r="W16" s="3">
        <f t="shared" si="6"/>
        <v>0.17440060021803222</v>
      </c>
      <c r="Y16" s="15">
        <v>43982</v>
      </c>
      <c r="Z16" s="6">
        <f t="shared" si="7"/>
        <v>0.5277170750844512</v>
      </c>
      <c r="AA16" s="3">
        <f t="shared" si="8"/>
        <v>0.1780434409906762</v>
      </c>
      <c r="AB16" s="1">
        <f t="shared" si="9"/>
        <v>1.5286797038928561E-2</v>
      </c>
    </row>
    <row r="17" spans="3:28" x14ac:dyDescent="0.25">
      <c r="C17" s="15">
        <f t="shared" si="0"/>
        <v>46142</v>
      </c>
      <c r="D17" s="35">
        <v>46133</v>
      </c>
      <c r="E17" s="36">
        <v>319230.53000000003</v>
      </c>
      <c r="F17" s="36">
        <v>79276.990000000005</v>
      </c>
      <c r="G17" s="36">
        <v>239953.55</v>
      </c>
      <c r="H17" s="36">
        <v>27</v>
      </c>
      <c r="I17" s="36">
        <v>76.727000000000004</v>
      </c>
      <c r="J17" s="36">
        <v>76.488</v>
      </c>
      <c r="K17" s="36">
        <v>2878.69</v>
      </c>
      <c r="L17" s="36">
        <v>2890.56</v>
      </c>
      <c r="M17" s="36">
        <v>2878.69</v>
      </c>
      <c r="O17" s="15" cm="1">
        <f t="array" ref="O17">INDEX($1:$1048576,MATCH(EOMONTH(Q17,-1),$C:$C,0)-1,COLUMN(D16))</f>
        <v>45868</v>
      </c>
      <c r="P17" s="15" cm="1">
        <f t="array" ref="P17">INDEX($1:$1048576,MATCH(Q17,$C:$C,0),COLUMN(D16))</f>
        <v>45897</v>
      </c>
      <c r="Q17" s="17">
        <v>45900</v>
      </c>
      <c r="R17" s="9">
        <f t="shared" si="1"/>
        <v>10955000</v>
      </c>
      <c r="S17" s="9">
        <f t="shared" si="2"/>
        <v>4590000</v>
      </c>
      <c r="T17" s="9">
        <f t="shared" si="3"/>
        <v>191014507.00000006</v>
      </c>
      <c r="U17" s="9">
        <f t="shared" si="4"/>
        <v>507621903.66666669</v>
      </c>
      <c r="V17" s="6">
        <f t="shared" si="5"/>
        <v>5.7351664918309044E-2</v>
      </c>
      <c r="W17" s="3">
        <f t="shared" si="6"/>
        <v>5.1758312192652228E-2</v>
      </c>
      <c r="Y17" s="15">
        <v>44561</v>
      </c>
      <c r="Z17" s="6">
        <f t="shared" si="7"/>
        <v>0.48653249181991021</v>
      </c>
      <c r="AA17" s="3">
        <f t="shared" si="8"/>
        <v>-3.0998816805723845E-3</v>
      </c>
      <c r="AB17" s="1">
        <f t="shared" si="9"/>
        <v>2.3671786136520986E-2</v>
      </c>
    </row>
    <row r="18" spans="3:28" x14ac:dyDescent="0.25">
      <c r="C18" s="15">
        <f t="shared" si="0"/>
        <v>46142</v>
      </c>
      <c r="D18" s="35">
        <v>46132</v>
      </c>
      <c r="E18" s="36">
        <v>318966.81</v>
      </c>
      <c r="F18" s="36">
        <v>77931.23</v>
      </c>
      <c r="G18" s="36">
        <v>241035.58</v>
      </c>
      <c r="H18" s="36">
        <v>480</v>
      </c>
      <c r="I18" s="36">
        <v>79.727500000000006</v>
      </c>
      <c r="J18" s="36">
        <v>80.037999999999997</v>
      </c>
      <c r="K18" s="36">
        <v>2900.08</v>
      </c>
      <c r="L18" s="36">
        <v>2920.03</v>
      </c>
      <c r="M18" s="36">
        <v>2900.08</v>
      </c>
      <c r="O18" s="15" cm="1">
        <f t="array" ref="O18">INDEX($1:$1048576,MATCH(EOMONTH(Q18,-1),$C:$C,0)-1,COLUMN(D17))</f>
        <v>45838</v>
      </c>
      <c r="P18" s="15" cm="1">
        <f t="array" ref="P18">INDEX($1:$1048576,MATCH(Q18,$C:$C,0),COLUMN(D17))</f>
        <v>45867</v>
      </c>
      <c r="Q18" s="17">
        <v>45869</v>
      </c>
      <c r="R18" s="9">
        <f t="shared" si="1"/>
        <v>21025000</v>
      </c>
      <c r="S18" s="9">
        <f t="shared" si="2"/>
        <v>1375000</v>
      </c>
      <c r="T18" s="9">
        <f t="shared" si="3"/>
        <v>193901717.99999994</v>
      </c>
      <c r="U18" s="9">
        <f t="shared" si="4"/>
        <v>498249825.66666681</v>
      </c>
      <c r="V18" s="6">
        <f t="shared" si="5"/>
        <v>0.10843122081053458</v>
      </c>
      <c r="W18" s="3">
        <f t="shared" si="6"/>
        <v>5.8117830814136968E-2</v>
      </c>
      <c r="Y18" s="15">
        <v>45291</v>
      </c>
      <c r="Z18" s="6">
        <f t="shared" si="7"/>
        <v>0.45488257694392192</v>
      </c>
      <c r="AA18" s="3">
        <f t="shared" si="8"/>
        <v>-4.8952642075771012E-2</v>
      </c>
      <c r="AB18" s="1">
        <f t="shared" si="9"/>
        <v>8.2264867419593289E-3</v>
      </c>
    </row>
    <row r="19" spans="3:28" x14ac:dyDescent="0.25">
      <c r="C19" s="15">
        <f t="shared" si="0"/>
        <v>46142</v>
      </c>
      <c r="D19" s="35">
        <v>46131</v>
      </c>
      <c r="E19" s="36">
        <v>319144.06</v>
      </c>
      <c r="F19" s="36">
        <v>77120.33</v>
      </c>
      <c r="G19" s="36">
        <v>242023.72</v>
      </c>
      <c r="H19" s="36">
        <v>0</v>
      </c>
      <c r="I19" s="36">
        <v>80.891999999999996</v>
      </c>
      <c r="J19" s="36">
        <v>81.841999999999999</v>
      </c>
      <c r="K19" s="36">
        <v>2873.07</v>
      </c>
      <c r="L19" s="36">
        <v>2877.32</v>
      </c>
      <c r="M19" s="36">
        <v>2873.07</v>
      </c>
      <c r="O19" s="15" cm="1">
        <f t="array" ref="O19">INDEX($1:$1048576,MATCH(EOMONTH(Q19,-1),$C:$C,0)-1,COLUMN(D18))</f>
        <v>45806</v>
      </c>
      <c r="P19" s="15" cm="1">
        <f t="array" ref="P19">INDEX($1:$1048576,MATCH(Q19,$C:$C,0),COLUMN(D18))</f>
        <v>45837</v>
      </c>
      <c r="Q19" s="17">
        <v>45838</v>
      </c>
      <c r="R19" s="9">
        <f t="shared" si="1"/>
        <v>16945000</v>
      </c>
      <c r="S19" s="9">
        <f t="shared" si="2"/>
        <v>9085000</v>
      </c>
      <c r="T19" s="9">
        <f t="shared" si="3"/>
        <v>167143039.68749991</v>
      </c>
      <c r="U19" s="9">
        <f t="shared" si="4"/>
        <v>496862963.43749994</v>
      </c>
      <c r="V19" s="6">
        <f t="shared" si="5"/>
        <v>0.10138023115818243</v>
      </c>
      <c r="W19" s="3">
        <f t="shared" si="6"/>
        <v>8.0191000984417407E-2</v>
      </c>
      <c r="Y19" s="15">
        <v>45808</v>
      </c>
      <c r="Z19" s="6">
        <f t="shared" si="7"/>
        <v>0.451387191463482</v>
      </c>
      <c r="AA19" s="3">
        <f t="shared" si="8"/>
        <v>1.4725751848310854E-3</v>
      </c>
      <c r="AB19" s="1">
        <f t="shared" si="9"/>
        <v>5.4236908271997536E-2</v>
      </c>
    </row>
    <row r="20" spans="3:28" x14ac:dyDescent="0.25">
      <c r="C20" s="15">
        <f t="shared" si="0"/>
        <v>46142</v>
      </c>
      <c r="D20" s="35">
        <v>46130</v>
      </c>
      <c r="E20" s="36">
        <v>319144.06</v>
      </c>
      <c r="F20" s="36">
        <v>77120.33</v>
      </c>
      <c r="G20" s="36">
        <v>242023.72</v>
      </c>
      <c r="H20" s="36">
        <v>0</v>
      </c>
      <c r="I20" s="36">
        <v>80.891999999999996</v>
      </c>
      <c r="J20" s="36">
        <v>81.841999999999999</v>
      </c>
      <c r="K20" s="36">
        <v>2873.07</v>
      </c>
      <c r="L20" s="36">
        <v>2877.32</v>
      </c>
      <c r="M20" s="36">
        <v>2873.07</v>
      </c>
      <c r="O20" s="15" cm="1">
        <f t="array" ref="O20">INDEX($1:$1048576,MATCH(EOMONTH(Q20,-1),$C:$C,0)-1,COLUMN(D19))</f>
        <v>45776</v>
      </c>
      <c r="P20" s="15" cm="1">
        <f t="array" ref="P20">INDEX($1:$1048576,MATCH(Q20,$C:$C,0),COLUMN(D19))</f>
        <v>45805</v>
      </c>
      <c r="Q20" s="17">
        <v>45808</v>
      </c>
      <c r="R20" s="9">
        <f t="shared" si="1"/>
        <v>75610000</v>
      </c>
      <c r="S20" s="9">
        <f t="shared" si="2"/>
        <v>58460000</v>
      </c>
      <c r="T20" s="9">
        <f t="shared" si="3"/>
        <v>167505860.66666666</v>
      </c>
      <c r="U20" s="9">
        <f t="shared" si="4"/>
        <v>500581534.66666675</v>
      </c>
      <c r="V20" s="6">
        <f t="shared" si="5"/>
        <v>0.451387191463482</v>
      </c>
      <c r="W20" s="3">
        <f t="shared" si="6"/>
        <v>1.4725751848310854E-3</v>
      </c>
      <c r="Y20" s="15">
        <v>44712</v>
      </c>
      <c r="Z20" s="6">
        <f t="shared" si="7"/>
        <v>0.44217684498133203</v>
      </c>
      <c r="AA20" s="3">
        <f t="shared" si="8"/>
        <v>-6.929538534626091E-2</v>
      </c>
      <c r="AB20" s="1">
        <f t="shared" si="9"/>
        <v>0.36623947640159144</v>
      </c>
    </row>
    <row r="21" spans="3:28" x14ac:dyDescent="0.25">
      <c r="C21" s="15">
        <f t="shared" si="0"/>
        <v>46142</v>
      </c>
      <c r="D21" s="35">
        <v>46129</v>
      </c>
      <c r="E21" s="36">
        <v>319144.06</v>
      </c>
      <c r="F21" s="36">
        <v>77120.33</v>
      </c>
      <c r="G21" s="36">
        <v>242023.72</v>
      </c>
      <c r="H21" s="36">
        <v>44</v>
      </c>
      <c r="I21" s="36">
        <v>80.891999999999996</v>
      </c>
      <c r="J21" s="36">
        <v>81.841999999999999</v>
      </c>
      <c r="K21" s="36">
        <v>2873.07</v>
      </c>
      <c r="L21" s="36">
        <v>2877.32</v>
      </c>
      <c r="M21" s="36">
        <v>2873.07</v>
      </c>
      <c r="O21" s="15" cm="1">
        <f t="array" ref="O21">INDEX($1:$1048576,MATCH(EOMONTH(Q21,-1),$C:$C,0)-1,COLUMN(D20))</f>
        <v>45748</v>
      </c>
      <c r="P21" s="15" cm="1">
        <f t="array" ref="P21">INDEX($1:$1048576,MATCH(Q21,$C:$C,0),COLUMN(D20))</f>
        <v>45775</v>
      </c>
      <c r="Q21" s="17">
        <v>45777</v>
      </c>
      <c r="R21" s="9">
        <f t="shared" si="1"/>
        <v>10985000</v>
      </c>
      <c r="S21" s="9">
        <f t="shared" si="2"/>
        <v>595000</v>
      </c>
      <c r="T21" s="9">
        <f t="shared" si="3"/>
        <v>159622333.92857146</v>
      </c>
      <c r="U21" s="9">
        <f t="shared" si="4"/>
        <v>494908146.4285714</v>
      </c>
      <c r="V21" s="6">
        <f t="shared" si="5"/>
        <v>6.8818690528078721E-2</v>
      </c>
      <c r="W21" s="3">
        <f t="shared" si="6"/>
        <v>-1.5779882949297837E-2</v>
      </c>
      <c r="Y21" s="15">
        <v>45016</v>
      </c>
      <c r="Z21" s="6">
        <f t="shared" si="7"/>
        <v>0.42661437820149162</v>
      </c>
      <c r="AA21" s="3">
        <f t="shared" si="8"/>
        <v>0.13111972855065449</v>
      </c>
      <c r="AB21" s="1">
        <f t="shared" si="9"/>
        <v>4.0451068419262194E-3</v>
      </c>
    </row>
    <row r="22" spans="3:28" x14ac:dyDescent="0.25">
      <c r="C22" s="15">
        <f t="shared" si="0"/>
        <v>46142</v>
      </c>
      <c r="D22" s="35">
        <v>46128</v>
      </c>
      <c r="E22" s="36">
        <v>320293.44</v>
      </c>
      <c r="F22" s="36">
        <v>77120.33</v>
      </c>
      <c r="G22" s="36">
        <v>243173.11</v>
      </c>
      <c r="H22" s="36">
        <v>15</v>
      </c>
      <c r="I22" s="36">
        <v>78.421199999999999</v>
      </c>
      <c r="J22" s="36">
        <v>78.709999999999994</v>
      </c>
      <c r="K22" s="36">
        <v>2910.66</v>
      </c>
      <c r="L22" s="36">
        <v>2931.47</v>
      </c>
      <c r="M22" s="36">
        <v>2910.66</v>
      </c>
      <c r="O22" s="15" cm="1">
        <f t="array" ref="O22">INDEX($1:$1048576,MATCH(EOMONTH(Q22,-1),$C:$C,0)-1,COLUMN(D21))</f>
        <v>45716</v>
      </c>
      <c r="P22" s="15" cm="1">
        <f t="array" ref="P22">INDEX($1:$1048576,MATCH(Q22,$C:$C,0),COLUMN(D21))</f>
        <v>45747</v>
      </c>
      <c r="Q22" s="17">
        <v>45747</v>
      </c>
      <c r="R22" s="9">
        <f t="shared" si="1"/>
        <v>35130000</v>
      </c>
      <c r="S22" s="9">
        <f t="shared" si="2"/>
        <v>4980000</v>
      </c>
      <c r="T22" s="9">
        <f t="shared" si="3"/>
        <v>147091294.06249994</v>
      </c>
      <c r="U22" s="9">
        <f t="shared" si="4"/>
        <v>442581606.87500012</v>
      </c>
      <c r="V22" s="6">
        <f t="shared" si="5"/>
        <v>0.23883126614599678</v>
      </c>
      <c r="W22" s="3">
        <f t="shared" si="6"/>
        <v>9.4246888453006702E-2</v>
      </c>
      <c r="Y22" s="15">
        <v>45565</v>
      </c>
      <c r="Z22" s="6">
        <f t="shared" si="7"/>
        <v>0.41184409774112701</v>
      </c>
      <c r="AA22" s="3">
        <f t="shared" si="8"/>
        <v>5.9133644688271259E-2</v>
      </c>
      <c r="AB22" s="1">
        <f t="shared" si="9"/>
        <v>5.1564860700431626E-2</v>
      </c>
    </row>
    <row r="23" spans="3:28" x14ac:dyDescent="0.25">
      <c r="C23" s="15">
        <f t="shared" si="0"/>
        <v>46142</v>
      </c>
      <c r="D23" s="35">
        <v>46127</v>
      </c>
      <c r="E23" s="36">
        <v>321699.25</v>
      </c>
      <c r="F23" s="36">
        <v>76960.639999999999</v>
      </c>
      <c r="G23" s="36">
        <v>244738.64</v>
      </c>
      <c r="H23" s="36">
        <v>480</v>
      </c>
      <c r="I23" s="36">
        <v>78.963700000000003</v>
      </c>
      <c r="J23" s="36">
        <v>79.628</v>
      </c>
      <c r="K23" s="36">
        <v>2868.5</v>
      </c>
      <c r="L23" s="36">
        <v>2889.03</v>
      </c>
      <c r="M23" s="36">
        <v>2868.5</v>
      </c>
      <c r="O23" s="15" cm="1">
        <f t="array" ref="O23">INDEX($1:$1048576,MATCH(EOMONTH(Q23,-1),$C:$C,0)-1,COLUMN(D22))</f>
        <v>45687</v>
      </c>
      <c r="P23" s="15" cm="1">
        <f t="array" ref="P23">INDEX($1:$1048576,MATCH(Q23,$C:$C,0),COLUMN(D22))</f>
        <v>45715</v>
      </c>
      <c r="Q23" s="17">
        <v>45716</v>
      </c>
      <c r="R23" s="9">
        <f t="shared" si="1"/>
        <v>23940000</v>
      </c>
      <c r="S23" s="9">
        <f t="shared" si="2"/>
        <v>6530000</v>
      </c>
      <c r="T23" s="9">
        <f t="shared" si="3"/>
        <v>96577396.551724121</v>
      </c>
      <c r="U23" s="9">
        <f t="shared" si="4"/>
        <v>374384721.37931049</v>
      </c>
      <c r="V23" s="6">
        <f t="shared" si="5"/>
        <v>0.24788408939123155</v>
      </c>
      <c r="W23" s="3">
        <f t="shared" si="6"/>
        <v>-1.0105709583491529E-2</v>
      </c>
      <c r="Y23" s="15">
        <v>46053</v>
      </c>
      <c r="Z23" s="6">
        <f t="shared" si="7"/>
        <v>0.41182893941826176</v>
      </c>
      <c r="AA23" s="3">
        <f t="shared" si="8"/>
        <v>0.61771906233971474</v>
      </c>
      <c r="AB23" s="1">
        <f t="shared" si="9"/>
        <v>8.9544849057190026E-2</v>
      </c>
    </row>
    <row r="24" spans="3:28" x14ac:dyDescent="0.25">
      <c r="C24" s="15">
        <f t="shared" si="0"/>
        <v>46142</v>
      </c>
      <c r="D24" s="35">
        <v>46126</v>
      </c>
      <c r="E24" s="36">
        <v>324846.88</v>
      </c>
      <c r="F24" s="36">
        <v>76885.8</v>
      </c>
      <c r="G24" s="36">
        <v>247961.08</v>
      </c>
      <c r="H24" s="36">
        <v>576</v>
      </c>
      <c r="I24" s="36">
        <v>79.552999999999997</v>
      </c>
      <c r="J24" s="36">
        <v>79.533000000000001</v>
      </c>
      <c r="K24" s="36">
        <v>2809.27</v>
      </c>
      <c r="L24" s="36">
        <v>2799.3</v>
      </c>
      <c r="M24" s="36">
        <v>2809.27</v>
      </c>
      <c r="O24" s="15" cm="1">
        <f t="array" ref="O24">INDEX($1:$1048576,MATCH(EOMONTH(Q24,-1),$C:$C,0)-1,COLUMN(D23))</f>
        <v>45656</v>
      </c>
      <c r="P24" s="15" cm="1">
        <f t="array" ref="P24">INDEX($1:$1048576,MATCH(Q24,$C:$C,0),COLUMN(D23))</f>
        <v>45686</v>
      </c>
      <c r="Q24" s="17">
        <v>45688</v>
      </c>
      <c r="R24" s="9">
        <f t="shared" si="1"/>
        <v>11850000</v>
      </c>
      <c r="S24" s="9">
        <f t="shared" si="2"/>
        <v>4890000</v>
      </c>
      <c r="T24" s="9">
        <f t="shared" si="3"/>
        <v>72924350.967741922</v>
      </c>
      <c r="U24" s="9">
        <f t="shared" si="4"/>
        <v>329941557.41935486</v>
      </c>
      <c r="V24" s="6">
        <f t="shared" si="5"/>
        <v>0.16249716099964806</v>
      </c>
      <c r="W24" s="3">
        <f t="shared" si="6"/>
        <v>6.5556046810450824E-2</v>
      </c>
      <c r="Y24" s="15">
        <v>45991</v>
      </c>
      <c r="Z24" s="6">
        <f t="shared" si="7"/>
        <v>0.39490523562202606</v>
      </c>
      <c r="AA24" s="3">
        <f t="shared" si="8"/>
        <v>0.15475470279019954</v>
      </c>
      <c r="AB24" s="1">
        <f t="shared" si="9"/>
        <v>6.3919765181746441E-2</v>
      </c>
    </row>
    <row r="25" spans="3:28" x14ac:dyDescent="0.25">
      <c r="C25" s="15">
        <f t="shared" si="0"/>
        <v>46142</v>
      </c>
      <c r="D25" s="35">
        <v>46125</v>
      </c>
      <c r="E25" s="36">
        <v>326145.31</v>
      </c>
      <c r="F25" s="36">
        <v>76880.59</v>
      </c>
      <c r="G25" s="36">
        <v>249264.7</v>
      </c>
      <c r="H25" s="36">
        <v>5</v>
      </c>
      <c r="I25" s="36">
        <v>75.608099999999993</v>
      </c>
      <c r="J25" s="36">
        <v>75.665000000000006</v>
      </c>
      <c r="K25" s="36">
        <v>2690.73</v>
      </c>
      <c r="L25" s="36">
        <v>2710.49</v>
      </c>
      <c r="M25" s="36">
        <v>2690.73</v>
      </c>
      <c r="O25" s="15" cm="1">
        <f t="array" ref="O25">INDEX($1:$1048576,MATCH(EOMONTH(Q25,-1),$C:$C,0)-1,COLUMN(D24))</f>
        <v>45625</v>
      </c>
      <c r="P25" s="15" cm="1">
        <f t="array" ref="P25">INDEX($1:$1048576,MATCH(Q25,$C:$C,0),COLUMN(D24))</f>
        <v>45655</v>
      </c>
      <c r="Q25" s="17">
        <v>45657</v>
      </c>
      <c r="R25" s="9">
        <f t="shared" si="1"/>
        <v>18550000</v>
      </c>
      <c r="S25" s="9">
        <f t="shared" si="2"/>
        <v>4230000</v>
      </c>
      <c r="T25" s="9">
        <f t="shared" si="3"/>
        <v>76502158.387096778</v>
      </c>
      <c r="U25" s="9">
        <f t="shared" si="4"/>
        <v>310187199.67741925</v>
      </c>
      <c r="V25" s="6">
        <f t="shared" si="5"/>
        <v>0.24247681883873137</v>
      </c>
      <c r="W25" s="3">
        <f t="shared" si="6"/>
        <v>-4.0489795918367294E-2</v>
      </c>
      <c r="Y25" s="15">
        <v>44773</v>
      </c>
      <c r="Z25" s="6">
        <f t="shared" si="7"/>
        <v>0.37570058668178757</v>
      </c>
      <c r="AA25" s="3">
        <f t="shared" si="8"/>
        <v>-2.3109404990403083E-2</v>
      </c>
      <c r="AB25" s="1">
        <f t="shared" si="9"/>
        <v>5.9521859076759359E-2</v>
      </c>
    </row>
    <row r="26" spans="3:28" x14ac:dyDescent="0.25">
      <c r="C26" s="15">
        <f t="shared" si="0"/>
        <v>46142</v>
      </c>
      <c r="D26" s="35">
        <v>46124</v>
      </c>
      <c r="E26" s="36">
        <v>327934.71999999997</v>
      </c>
      <c r="F26" s="36">
        <v>76840.2</v>
      </c>
      <c r="G26" s="36">
        <v>251094.53</v>
      </c>
      <c r="H26" s="36">
        <v>0</v>
      </c>
      <c r="I26" s="36">
        <v>75.876499999999993</v>
      </c>
      <c r="J26" s="36">
        <v>76.48</v>
      </c>
      <c r="K26" s="36">
        <v>2717.5</v>
      </c>
      <c r="L26" s="36">
        <v>2733.61</v>
      </c>
      <c r="M26" s="36">
        <v>2717.5</v>
      </c>
      <c r="O26" s="15" cm="1">
        <f t="array" ref="O26">INDEX($1:$1048576,MATCH(EOMONTH(Q26,-1),$C:$C,0)-1,COLUMN(D25))</f>
        <v>45595</v>
      </c>
      <c r="P26" s="15" cm="1">
        <f t="array" ref="P26">INDEX($1:$1048576,MATCH(Q26,$C:$C,0),COLUMN(D25))</f>
        <v>45624</v>
      </c>
      <c r="Q26" s="17">
        <v>45626</v>
      </c>
      <c r="R26" s="9">
        <f t="shared" si="1"/>
        <v>4730000</v>
      </c>
      <c r="S26" s="9">
        <f t="shared" si="2"/>
        <v>2635000</v>
      </c>
      <c r="T26" s="9">
        <f t="shared" si="3"/>
        <v>71066328.666666716</v>
      </c>
      <c r="U26" s="9">
        <f t="shared" si="4"/>
        <v>309581535.33333337</v>
      </c>
      <c r="V26" s="6">
        <f t="shared" si="5"/>
        <v>6.6557539818693084E-2</v>
      </c>
      <c r="W26" s="3">
        <f t="shared" si="6"/>
        <v>-0.10523059068044747</v>
      </c>
      <c r="Y26" s="15">
        <v>45199</v>
      </c>
      <c r="Z26" s="6">
        <f t="shared" si="7"/>
        <v>0.32102805826143382</v>
      </c>
      <c r="AA26" s="3">
        <f t="shared" si="8"/>
        <v>-9.8965696550155177E-2</v>
      </c>
      <c r="AB26" s="1">
        <f t="shared" si="9"/>
        <v>3.7687046783239531E-2</v>
      </c>
    </row>
    <row r="27" spans="3:28" x14ac:dyDescent="0.25">
      <c r="C27" s="15">
        <f t="shared" si="0"/>
        <v>46142</v>
      </c>
      <c r="D27" s="35">
        <v>46123</v>
      </c>
      <c r="E27" s="36">
        <v>327934.71999999997</v>
      </c>
      <c r="F27" s="36">
        <v>76840.2</v>
      </c>
      <c r="G27" s="36">
        <v>251094.53</v>
      </c>
      <c r="H27" s="36">
        <v>0</v>
      </c>
      <c r="I27" s="36">
        <v>75.876499999999993</v>
      </c>
      <c r="J27" s="36">
        <v>76.48</v>
      </c>
      <c r="K27" s="36">
        <v>2717.5</v>
      </c>
      <c r="L27" s="36">
        <v>2733.61</v>
      </c>
      <c r="M27" s="36">
        <v>2717.5</v>
      </c>
      <c r="O27" s="15" cm="1">
        <f t="array" ref="O27">INDEX($1:$1048576,MATCH(EOMONTH(Q27,-1),$C:$C,0)-1,COLUMN(D26))</f>
        <v>45566</v>
      </c>
      <c r="P27" s="15" cm="1">
        <f t="array" ref="P27">INDEX($1:$1048576,MATCH(Q27,$C:$C,0),COLUMN(D26))</f>
        <v>45594</v>
      </c>
      <c r="Q27" s="17">
        <v>45596</v>
      </c>
      <c r="R27" s="9">
        <f t="shared" si="1"/>
        <v>1715000</v>
      </c>
      <c r="S27" s="9">
        <f t="shared" si="2"/>
        <v>210000</v>
      </c>
      <c r="T27" s="9">
        <f t="shared" si="3"/>
        <v>69917922.068965539</v>
      </c>
      <c r="U27" s="9">
        <f t="shared" si="4"/>
        <v>306481293.4482758</v>
      </c>
      <c r="V27" s="6">
        <f t="shared" si="5"/>
        <v>2.4528760999338064E-2</v>
      </c>
      <c r="W27" s="3">
        <f t="shared" si="6"/>
        <v>9.5307428447900328E-2</v>
      </c>
      <c r="Y27" s="15">
        <v>44074</v>
      </c>
      <c r="Z27" s="6">
        <f t="shared" si="7"/>
        <v>0.30373542400803522</v>
      </c>
      <c r="AA27" s="3">
        <f t="shared" si="8"/>
        <v>0.15391364959612949</v>
      </c>
      <c r="AB27" s="1">
        <f t="shared" si="9"/>
        <v>2.7908118917598155E-3</v>
      </c>
    </row>
    <row r="28" spans="3:28" x14ac:dyDescent="0.25">
      <c r="C28" s="15">
        <f t="shared" si="0"/>
        <v>46142</v>
      </c>
      <c r="D28" s="35">
        <v>46122</v>
      </c>
      <c r="E28" s="36">
        <v>327934.71999999997</v>
      </c>
      <c r="F28" s="36">
        <v>76840.2</v>
      </c>
      <c r="G28" s="36">
        <v>251094.53</v>
      </c>
      <c r="H28" s="36">
        <v>100</v>
      </c>
      <c r="I28" s="36">
        <v>75.876499999999993</v>
      </c>
      <c r="J28" s="36">
        <v>76.48</v>
      </c>
      <c r="K28" s="36">
        <v>2717.5</v>
      </c>
      <c r="L28" s="36">
        <v>2733.61</v>
      </c>
      <c r="M28" s="36">
        <v>2717.5</v>
      </c>
      <c r="O28" s="15" cm="1">
        <f t="array" ref="O28">INDEX($1:$1048576,MATCH(EOMONTH(Q28,-1),$C:$C,0)-1,COLUMN(D27))</f>
        <v>45533</v>
      </c>
      <c r="P28" s="15" cm="1">
        <f t="array" ref="P28">INDEX($1:$1048576,MATCH(Q28,$C:$C,0),COLUMN(D27))</f>
        <v>45565</v>
      </c>
      <c r="Q28" s="17">
        <v>45565</v>
      </c>
      <c r="R28" s="9">
        <f t="shared" si="1"/>
        <v>30990000</v>
      </c>
      <c r="S28" s="9">
        <f t="shared" si="2"/>
        <v>19150000</v>
      </c>
      <c r="T28" s="9">
        <f t="shared" si="3"/>
        <v>75246920.303030282</v>
      </c>
      <c r="U28" s="9">
        <f t="shared" si="4"/>
        <v>305704143.63636357</v>
      </c>
      <c r="V28" s="6">
        <f t="shared" si="5"/>
        <v>0.41184409774112701</v>
      </c>
      <c r="W28" s="3">
        <f t="shared" si="6"/>
        <v>5.9133644688271259E-2</v>
      </c>
      <c r="Y28" s="15">
        <v>43555</v>
      </c>
      <c r="Z28" s="6">
        <f t="shared" si="7"/>
        <v>0.29633715471493333</v>
      </c>
      <c r="AA28" s="3">
        <f t="shared" si="8"/>
        <v>-5.7706790510857246E-2</v>
      </c>
      <c r="AB28" s="1">
        <f t="shared" si="9"/>
        <v>0.27263774943987173</v>
      </c>
    </row>
    <row r="29" spans="3:28" x14ac:dyDescent="0.25">
      <c r="C29" s="15">
        <f t="shared" si="0"/>
        <v>46142</v>
      </c>
      <c r="D29" s="35">
        <v>46121</v>
      </c>
      <c r="E29" s="36">
        <v>325122.06</v>
      </c>
      <c r="F29" s="36">
        <v>76840.2</v>
      </c>
      <c r="G29" s="36">
        <v>248281.86</v>
      </c>
      <c r="H29" s="36">
        <v>1</v>
      </c>
      <c r="I29" s="36">
        <v>75.339399999999998</v>
      </c>
      <c r="J29" s="36">
        <v>76.438000000000002</v>
      </c>
      <c r="K29" s="36">
        <v>2654.15</v>
      </c>
      <c r="L29" s="36">
        <v>2681.38</v>
      </c>
      <c r="M29" s="36">
        <v>2654.15</v>
      </c>
      <c r="O29" s="15" cm="1">
        <f t="array" ref="O29">INDEX($1:$1048576,MATCH(EOMONTH(Q29,-1),$C:$C,0)-1,COLUMN(D28))</f>
        <v>45503</v>
      </c>
      <c r="P29" s="15" cm="1">
        <f t="array" ref="P29">INDEX($1:$1048576,MATCH(Q29,$C:$C,0),COLUMN(D28))</f>
        <v>45532</v>
      </c>
      <c r="Q29" s="17">
        <v>45535</v>
      </c>
      <c r="R29" s="9">
        <f t="shared" si="1"/>
        <v>5175000</v>
      </c>
      <c r="S29" s="9">
        <f t="shared" si="2"/>
        <v>2095000</v>
      </c>
      <c r="T29" s="9">
        <f t="shared" si="3"/>
        <v>70239723.000000015</v>
      </c>
      <c r="U29" s="9">
        <f t="shared" si="4"/>
        <v>304858219.66666663</v>
      </c>
      <c r="V29" s="6">
        <f t="shared" si="5"/>
        <v>7.3676258660644187E-2</v>
      </c>
      <c r="W29" s="3">
        <f t="shared" si="6"/>
        <v>2.6083004829794695E-2</v>
      </c>
      <c r="Y29" s="15">
        <v>44408</v>
      </c>
      <c r="Z29" s="6">
        <f t="shared" si="7"/>
        <v>0.29162315012175694</v>
      </c>
      <c r="AA29" s="3">
        <f t="shared" si="8"/>
        <v>-3.141635497338318E-2</v>
      </c>
      <c r="AB29" s="1">
        <f t="shared" si="9"/>
        <v>2.9919998681092189E-2</v>
      </c>
    </row>
    <row r="30" spans="3:28" x14ac:dyDescent="0.25">
      <c r="C30" s="15">
        <f t="shared" si="0"/>
        <v>46142</v>
      </c>
      <c r="D30" s="35">
        <v>46120</v>
      </c>
      <c r="E30" s="36">
        <v>325073.15999999997</v>
      </c>
      <c r="F30" s="36">
        <v>77028.94</v>
      </c>
      <c r="G30" s="36">
        <v>248044.2</v>
      </c>
      <c r="H30" s="36">
        <v>111</v>
      </c>
      <c r="I30" s="36">
        <v>74.120400000000004</v>
      </c>
      <c r="J30" s="36">
        <v>75.385000000000005</v>
      </c>
      <c r="K30" s="36">
        <v>2760.15</v>
      </c>
      <c r="L30" s="36">
        <v>2795.57</v>
      </c>
      <c r="M30" s="36">
        <v>2760.15</v>
      </c>
      <c r="O30" s="15" cm="1">
        <f t="array" ref="O30">INDEX($1:$1048576,MATCH(EOMONTH(Q30,-1),$C:$C,0)-1,COLUMN(D29))</f>
        <v>45471</v>
      </c>
      <c r="P30" s="15" cm="1">
        <f t="array" ref="P30">INDEX($1:$1048576,MATCH(Q30,$C:$C,0),COLUMN(D29))</f>
        <v>45502</v>
      </c>
      <c r="Q30" s="17">
        <v>45504</v>
      </c>
      <c r="R30" s="9">
        <f t="shared" si="1"/>
        <v>11540000</v>
      </c>
      <c r="S30" s="9">
        <f t="shared" si="2"/>
        <v>3620000</v>
      </c>
      <c r="T30" s="9">
        <f t="shared" si="3"/>
        <v>70020056.562499985</v>
      </c>
      <c r="U30" s="9">
        <f t="shared" si="4"/>
        <v>300471613.43749994</v>
      </c>
      <c r="V30" s="6">
        <f t="shared" si="5"/>
        <v>0.16480992113594456</v>
      </c>
      <c r="W30" s="3">
        <f t="shared" si="6"/>
        <v>-4.3962680447038618E-2</v>
      </c>
      <c r="Y30" s="15">
        <v>46173</v>
      </c>
      <c r="Z30" s="6">
        <f t="shared" si="7"/>
        <v>0.28854744108360664</v>
      </c>
      <c r="AA30" s="3">
        <f t="shared" si="8"/>
        <v>3.4425781113020151E-2</v>
      </c>
      <c r="AB30" s="1">
        <f t="shared" si="9"/>
        <v>5.677421520869276E-2</v>
      </c>
    </row>
    <row r="31" spans="3:28" x14ac:dyDescent="0.25">
      <c r="C31" s="15">
        <f t="shared" si="0"/>
        <v>46142</v>
      </c>
      <c r="D31" s="35">
        <v>46119</v>
      </c>
      <c r="E31" s="36">
        <v>326239.56</v>
      </c>
      <c r="F31" s="36">
        <v>77129.31</v>
      </c>
      <c r="G31" s="36">
        <v>249110.23</v>
      </c>
      <c r="H31" s="36">
        <v>5</v>
      </c>
      <c r="I31" s="36">
        <v>73.005799999999994</v>
      </c>
      <c r="J31" s="36">
        <v>71.986999999999995</v>
      </c>
      <c r="K31" s="36">
        <v>2596.8000000000002</v>
      </c>
      <c r="L31" s="36">
        <v>2630.31</v>
      </c>
      <c r="M31" s="36">
        <v>2596.8000000000002</v>
      </c>
      <c r="O31" s="15" cm="1">
        <f t="array" ref="O31">INDEX($1:$1048576,MATCH(EOMONTH(Q31,-1),$C:$C,0)-1,COLUMN(D30))</f>
        <v>45442</v>
      </c>
      <c r="P31" s="15" cm="1">
        <f t="array" ref="P31">INDEX($1:$1048576,MATCH(Q31,$C:$C,0),COLUMN(D30))</f>
        <v>45470</v>
      </c>
      <c r="Q31" s="17">
        <v>45473</v>
      </c>
      <c r="R31" s="9">
        <f t="shared" si="1"/>
        <v>6695000</v>
      </c>
      <c r="S31" s="9">
        <f t="shared" si="2"/>
        <v>3550000</v>
      </c>
      <c r="T31" s="9">
        <f t="shared" si="3"/>
        <v>63761339.310344845</v>
      </c>
      <c r="U31" s="9">
        <f t="shared" si="4"/>
        <v>296811759.65517247</v>
      </c>
      <c r="V31" s="6">
        <f t="shared" si="5"/>
        <v>0.10500093116635305</v>
      </c>
      <c r="W31" s="3">
        <f t="shared" si="6"/>
        <v>-7.0631183195822123E-2</v>
      </c>
      <c r="Y31" s="15">
        <v>45443</v>
      </c>
      <c r="Z31" s="6">
        <f t="shared" si="7"/>
        <v>0.28524845984222952</v>
      </c>
      <c r="AA31" s="3">
        <f t="shared" si="8"/>
        <v>0.21608567668915574</v>
      </c>
      <c r="AB31" s="1">
        <f t="shared" si="9"/>
        <v>5.5961980239840552E-2</v>
      </c>
    </row>
    <row r="32" spans="3:28" x14ac:dyDescent="0.25">
      <c r="C32" s="15">
        <f t="shared" si="0"/>
        <v>46142</v>
      </c>
      <c r="D32" s="35">
        <v>46118</v>
      </c>
      <c r="E32" s="36">
        <v>327190.34000000003</v>
      </c>
      <c r="F32" s="36">
        <v>76430.42</v>
      </c>
      <c r="G32" s="36">
        <v>250759.92</v>
      </c>
      <c r="H32" s="36">
        <v>138</v>
      </c>
      <c r="I32" s="36">
        <v>72.821100000000001</v>
      </c>
      <c r="J32" s="36">
        <v>72.846999999999994</v>
      </c>
      <c r="K32" s="36">
        <v>2586.8200000000002</v>
      </c>
      <c r="L32" s="36">
        <v>2620.67</v>
      </c>
      <c r="M32" s="36">
        <v>2586.8200000000002</v>
      </c>
      <c r="O32" s="15" cm="1">
        <f t="array" ref="O32">INDEX($1:$1048576,MATCH(EOMONTH(Q32,-1),$C:$C,0)-1,COLUMN(D31))</f>
        <v>45412</v>
      </c>
      <c r="P32" s="15" cm="1">
        <f t="array" ref="P32">INDEX($1:$1048576,MATCH(Q32,$C:$C,0),COLUMN(D31))</f>
        <v>45441</v>
      </c>
      <c r="Q32" s="17">
        <v>45443</v>
      </c>
      <c r="R32" s="9">
        <f t="shared" si="1"/>
        <v>18095000</v>
      </c>
      <c r="S32" s="9">
        <f t="shared" si="2"/>
        <v>7815000</v>
      </c>
      <c r="T32" s="9">
        <f t="shared" si="3"/>
        <v>63435925.333333321</v>
      </c>
      <c r="U32" s="9">
        <f t="shared" si="4"/>
        <v>297348403.66666663</v>
      </c>
      <c r="V32" s="6">
        <f t="shared" si="5"/>
        <v>0.28524845984222952</v>
      </c>
      <c r="W32" s="3">
        <f t="shared" si="6"/>
        <v>0.21608567668915574</v>
      </c>
      <c r="Y32" s="15">
        <v>43921</v>
      </c>
      <c r="Z32" s="6">
        <f t="shared" si="7"/>
        <v>0.28142692743159992</v>
      </c>
      <c r="AA32" s="3">
        <f t="shared" si="8"/>
        <v>-0.18603094233473977</v>
      </c>
      <c r="AB32" s="1">
        <f t="shared" si="9"/>
        <v>0.16695275931949222</v>
      </c>
    </row>
    <row r="33" spans="3:28" x14ac:dyDescent="0.25">
      <c r="C33" s="15">
        <f t="shared" si="0"/>
        <v>46142</v>
      </c>
      <c r="D33" s="35">
        <v>46117</v>
      </c>
      <c r="E33" s="36">
        <v>327659.96999999997</v>
      </c>
      <c r="F33" s="36">
        <v>76420.3</v>
      </c>
      <c r="G33" s="36">
        <v>251239.66</v>
      </c>
      <c r="H33" s="36">
        <v>0</v>
      </c>
      <c r="I33" s="36">
        <v>73.016999999999996</v>
      </c>
      <c r="J33" s="36">
        <v>72.924000000000007</v>
      </c>
      <c r="K33" s="36">
        <v>2586.8200000000002</v>
      </c>
      <c r="L33" s="36">
        <v>2620.67</v>
      </c>
      <c r="M33" s="36">
        <v>2586.8200000000002</v>
      </c>
      <c r="O33" s="15" cm="1">
        <f t="array" ref="O33">INDEX($1:$1048576,MATCH(EOMONTH(Q33,-1),$C:$C,0)-1,COLUMN(D32))</f>
        <v>45383</v>
      </c>
      <c r="P33" s="15" cm="1">
        <f t="array" ref="P33">INDEX($1:$1048576,MATCH(Q33,$C:$C,0),COLUMN(D32))</f>
        <v>45411</v>
      </c>
      <c r="Q33" s="17">
        <v>45412</v>
      </c>
      <c r="R33" s="9">
        <f t="shared" si="1"/>
        <v>6565000</v>
      </c>
      <c r="S33" s="9">
        <f t="shared" si="2"/>
        <v>55000</v>
      </c>
      <c r="T33" s="9">
        <f t="shared" si="3"/>
        <v>46809648.620689653</v>
      </c>
      <c r="U33" s="9">
        <f t="shared" si="4"/>
        <v>291283887.24137932</v>
      </c>
      <c r="V33" s="6">
        <f t="shared" si="5"/>
        <v>0.14024886307517165</v>
      </c>
      <c r="W33" s="3">
        <f t="shared" si="6"/>
        <v>8.207158290876336E-2</v>
      </c>
      <c r="Y33" s="15">
        <v>44255</v>
      </c>
      <c r="Z33" s="6">
        <f t="shared" si="7"/>
        <v>0.28072148733687169</v>
      </c>
      <c r="AA33" s="3">
        <f t="shared" si="8"/>
        <v>-8.2054282911381532E-2</v>
      </c>
      <c r="AB33" s="1">
        <f t="shared" si="9"/>
        <v>1.1225794959463442E-3</v>
      </c>
    </row>
    <row r="34" spans="3:28" x14ac:dyDescent="0.25">
      <c r="C34" s="15">
        <f t="shared" si="0"/>
        <v>46142</v>
      </c>
      <c r="D34" s="35">
        <v>46116</v>
      </c>
      <c r="E34" s="36">
        <v>327659.96999999997</v>
      </c>
      <c r="F34" s="36">
        <v>76420.3</v>
      </c>
      <c r="G34" s="36">
        <v>251239.66</v>
      </c>
      <c r="H34" s="36">
        <v>0</v>
      </c>
      <c r="I34" s="36">
        <v>73.016999999999996</v>
      </c>
      <c r="J34" s="36">
        <v>72.924000000000007</v>
      </c>
      <c r="K34" s="36">
        <v>2586.8200000000002</v>
      </c>
      <c r="L34" s="36">
        <v>2620.67</v>
      </c>
      <c r="M34" s="36">
        <v>2586.8200000000002</v>
      </c>
      <c r="O34" s="15" cm="1">
        <f t="array" ref="O34">INDEX($1:$1048576,MATCH(EOMONTH(Q34,-1),$C:$C,0)-1,COLUMN(D33))</f>
        <v>45350</v>
      </c>
      <c r="P34" s="15" cm="1">
        <f t="array" ref="P34">INDEX($1:$1048576,MATCH(Q34,$C:$C,0),COLUMN(D33))</f>
        <v>45382</v>
      </c>
      <c r="Q34" s="17">
        <v>45382</v>
      </c>
      <c r="R34" s="9">
        <f t="shared" si="1"/>
        <v>29130000</v>
      </c>
      <c r="S34" s="9">
        <f t="shared" si="2"/>
        <v>14290000</v>
      </c>
      <c r="T34" s="9">
        <f t="shared" si="3"/>
        <v>48994303.030303016</v>
      </c>
      <c r="U34" s="9">
        <f t="shared" si="4"/>
        <v>284966043.93939394</v>
      </c>
      <c r="V34" s="6">
        <f t="shared" si="5"/>
        <v>0.59455892212576367</v>
      </c>
      <c r="W34" s="3">
        <f t="shared" si="6"/>
        <v>0.11155589594706525</v>
      </c>
      <c r="Y34" s="15">
        <v>45077</v>
      </c>
      <c r="Z34" s="6">
        <f t="shared" si="7"/>
        <v>0.28008727995099153</v>
      </c>
      <c r="AA34" s="3">
        <f t="shared" si="8"/>
        <v>-7.5020455407212278E-2</v>
      </c>
      <c r="AB34" s="1">
        <f t="shared" si="9"/>
        <v>0.32659270350557124</v>
      </c>
    </row>
    <row r="35" spans="3:28" x14ac:dyDescent="0.25">
      <c r="C35" s="15">
        <f t="shared" si="0"/>
        <v>46142</v>
      </c>
      <c r="D35" s="35">
        <v>46115</v>
      </c>
      <c r="E35" s="36">
        <v>327659.96999999997</v>
      </c>
      <c r="F35" s="36">
        <v>76420.3</v>
      </c>
      <c r="G35" s="36">
        <v>251239.66</v>
      </c>
      <c r="H35" s="36">
        <v>0</v>
      </c>
      <c r="I35" s="36">
        <v>73.016999999999996</v>
      </c>
      <c r="J35" s="36">
        <v>72.924000000000007</v>
      </c>
      <c r="K35" s="36">
        <v>2586.8200000000002</v>
      </c>
      <c r="L35" s="36">
        <v>2620.67</v>
      </c>
      <c r="M35" s="36">
        <v>2586.8200000000002</v>
      </c>
      <c r="O35" s="15" cm="1">
        <f t="array" ref="O35">INDEX($1:$1048576,MATCH(EOMONTH(Q35,-1),$C:$C,0)-1,COLUMN(D34))</f>
        <v>45321</v>
      </c>
      <c r="P35" s="15" cm="1">
        <f t="array" ref="P35">INDEX($1:$1048576,MATCH(Q35,$C:$C,0),COLUMN(D34))</f>
        <v>45349</v>
      </c>
      <c r="Q35" s="17">
        <v>45351</v>
      </c>
      <c r="R35" s="9">
        <f t="shared" si="1"/>
        <v>6540000</v>
      </c>
      <c r="S35" s="9">
        <f t="shared" si="2"/>
        <v>2735000</v>
      </c>
      <c r="T35" s="9">
        <f t="shared" si="3"/>
        <v>43754804.827586211</v>
      </c>
      <c r="U35" s="9">
        <f t="shared" si="4"/>
        <v>277245231.72413784</v>
      </c>
      <c r="V35" s="6">
        <f t="shared" si="5"/>
        <v>0.14946929887518795</v>
      </c>
      <c r="W35" s="3">
        <f t="shared" si="6"/>
        <v>-3.0636244761974678E-2</v>
      </c>
      <c r="Y35" s="15">
        <v>44196</v>
      </c>
      <c r="Z35" s="6">
        <f t="shared" si="7"/>
        <v>0.27280929465987408</v>
      </c>
      <c r="AA35" s="3">
        <f t="shared" si="8"/>
        <v>0.15759141494435613</v>
      </c>
      <c r="AB35" s="1">
        <f t="shared" si="9"/>
        <v>6.4317096332414017E-2</v>
      </c>
    </row>
    <row r="36" spans="3:28" x14ac:dyDescent="0.25">
      <c r="C36" s="15">
        <f t="shared" si="0"/>
        <v>46142</v>
      </c>
      <c r="D36" s="35">
        <v>46114</v>
      </c>
      <c r="E36" s="36">
        <v>327659.96999999997</v>
      </c>
      <c r="F36" s="36">
        <v>76420.3</v>
      </c>
      <c r="G36" s="36">
        <v>251239.66</v>
      </c>
      <c r="H36" s="36">
        <v>42</v>
      </c>
      <c r="I36" s="36">
        <v>73.014700000000005</v>
      </c>
      <c r="J36" s="36">
        <v>72.924000000000007</v>
      </c>
      <c r="K36" s="36">
        <v>2567.6</v>
      </c>
      <c r="L36" s="36">
        <v>2576.3200000000002</v>
      </c>
      <c r="M36" s="36">
        <v>2567.6</v>
      </c>
      <c r="O36" s="15" cm="1">
        <f t="array" ref="O36">INDEX($1:$1048576,MATCH(EOMONTH(Q36,-1),$C:$C,0)-1,COLUMN(D35))</f>
        <v>45292</v>
      </c>
      <c r="P36" s="15" cm="1">
        <f t="array" ref="P36">INDEX($1:$1048576,MATCH(Q36,$C:$C,0),COLUMN(D35))</f>
        <v>45320</v>
      </c>
      <c r="Q36" s="17">
        <v>45322</v>
      </c>
      <c r="R36" s="9">
        <f t="shared" si="1"/>
        <v>6565000</v>
      </c>
      <c r="S36" s="9">
        <f t="shared" si="2"/>
        <v>0</v>
      </c>
      <c r="T36" s="9">
        <f t="shared" si="3"/>
        <v>42523685.862068936</v>
      </c>
      <c r="U36" s="9">
        <f t="shared" si="4"/>
        <v>279451095.17241383</v>
      </c>
      <c r="V36" s="6">
        <f t="shared" si="5"/>
        <v>0.15438454750358246</v>
      </c>
      <c r="W36" s="3">
        <f t="shared" si="6"/>
        <v>-2.4836837526738518E-2</v>
      </c>
      <c r="Y36" s="15">
        <v>44469</v>
      </c>
      <c r="Z36" s="6">
        <f t="shared" si="7"/>
        <v>0.27057988677748807</v>
      </c>
      <c r="AA36" s="3">
        <f t="shared" si="8"/>
        <v>-6.575553336661677E-2</v>
      </c>
      <c r="AB36" s="1">
        <f t="shared" si="9"/>
        <v>0</v>
      </c>
    </row>
    <row r="37" spans="3:28" x14ac:dyDescent="0.25">
      <c r="C37" s="15">
        <f t="shared" si="0"/>
        <v>46142</v>
      </c>
      <c r="D37" s="35">
        <v>46113</v>
      </c>
      <c r="E37" s="36">
        <v>327659.96999999997</v>
      </c>
      <c r="F37" s="36">
        <v>76420.3</v>
      </c>
      <c r="G37" s="36">
        <v>251239.66</v>
      </c>
      <c r="H37" s="36">
        <v>71</v>
      </c>
      <c r="I37" s="36">
        <v>75.082400000000007</v>
      </c>
      <c r="J37" s="36">
        <v>76.078000000000003</v>
      </c>
      <c r="K37" s="36">
        <v>2715.72</v>
      </c>
      <c r="L37" s="36">
        <v>2754.87</v>
      </c>
      <c r="M37" s="36">
        <v>2715.72</v>
      </c>
      <c r="O37" s="15" cm="1">
        <f t="array" ref="O37">INDEX($1:$1048576,MATCH(EOMONTH(Q37,-1),$C:$C,0)-1,COLUMN(D36))</f>
        <v>45259</v>
      </c>
      <c r="P37" s="15" cm="1">
        <f t="array" ref="P37">INDEX($1:$1048576,MATCH(Q37,$C:$C,0),COLUMN(D36))</f>
        <v>45291</v>
      </c>
      <c r="Q37" s="17">
        <v>45291</v>
      </c>
      <c r="R37" s="9">
        <f t="shared" si="1"/>
        <v>20440000</v>
      </c>
      <c r="S37" s="9">
        <f t="shared" si="2"/>
        <v>7545000</v>
      </c>
      <c r="T37" s="9">
        <f t="shared" si="3"/>
        <v>44934673.333333343</v>
      </c>
      <c r="U37" s="9">
        <f t="shared" si="4"/>
        <v>270826772.12121212</v>
      </c>
      <c r="V37" s="6">
        <f t="shared" si="5"/>
        <v>0.45488257694392192</v>
      </c>
      <c r="W37" s="3">
        <f t="shared" si="6"/>
        <v>-4.8952642075771012E-2</v>
      </c>
      <c r="Y37" s="15">
        <v>46081</v>
      </c>
      <c r="Z37" s="6">
        <f t="shared" si="7"/>
        <v>0.25658175858560206</v>
      </c>
      <c r="AA37" s="3">
        <f t="shared" si="8"/>
        <v>-0.22876879036384498</v>
      </c>
      <c r="AB37" s="1">
        <f t="shared" si="9"/>
        <v>0.19870864226594184</v>
      </c>
    </row>
    <row r="38" spans="3:28" x14ac:dyDescent="0.25">
      <c r="C38" s="15">
        <f t="shared" si="0"/>
        <v>46142</v>
      </c>
      <c r="D38" s="35">
        <v>46112</v>
      </c>
      <c r="E38" s="36">
        <v>327820.69</v>
      </c>
      <c r="F38" s="36">
        <v>76429.73</v>
      </c>
      <c r="G38" s="36">
        <v>251390.92</v>
      </c>
      <c r="H38" s="36">
        <v>3</v>
      </c>
      <c r="I38" s="36">
        <v>75.168999999999997</v>
      </c>
      <c r="J38" s="36">
        <v>74.918999999999997</v>
      </c>
      <c r="K38" s="36">
        <v>2614.4</v>
      </c>
      <c r="L38" s="36">
        <v>2653.84</v>
      </c>
      <c r="M38" s="36">
        <v>2614.4</v>
      </c>
      <c r="O38" s="15" cm="1">
        <f t="array" ref="O38">INDEX($1:$1048576,MATCH(EOMONTH(Q38,-1),$C:$C,0)-1,COLUMN(D37))</f>
        <v>45229</v>
      </c>
      <c r="P38" s="15" cm="1">
        <f t="array" ref="P38">INDEX($1:$1048576,MATCH(Q38,$C:$C,0),COLUMN(D37))</f>
        <v>45258</v>
      </c>
      <c r="Q38" s="17">
        <v>45260</v>
      </c>
      <c r="R38" s="9">
        <f t="shared" si="1"/>
        <v>4520000</v>
      </c>
      <c r="S38" s="9">
        <f t="shared" si="2"/>
        <v>1055000</v>
      </c>
      <c r="T38" s="9">
        <f t="shared" si="3"/>
        <v>37970165.333333336</v>
      </c>
      <c r="U38" s="9">
        <f t="shared" si="4"/>
        <v>267262259.99999994</v>
      </c>
      <c r="V38" s="6">
        <f t="shared" si="5"/>
        <v>0.11904083009172393</v>
      </c>
      <c r="W38" s="3">
        <f t="shared" si="6"/>
        <v>7.2446937524908189E-2</v>
      </c>
      <c r="Y38" s="15">
        <v>45716</v>
      </c>
      <c r="Z38" s="6">
        <f t="shared" si="7"/>
        <v>0.24788408939123155</v>
      </c>
      <c r="AA38" s="3">
        <f t="shared" si="8"/>
        <v>-1.0105709583491529E-2</v>
      </c>
      <c r="AB38" s="1">
        <f t="shared" si="9"/>
        <v>2.8060402605282052E-2</v>
      </c>
    </row>
    <row r="39" spans="3:28" x14ac:dyDescent="0.25">
      <c r="C39" s="15">
        <f t="shared" si="0"/>
        <v>46142</v>
      </c>
      <c r="D39" s="35">
        <v>46111</v>
      </c>
      <c r="E39" s="36">
        <v>327589.40999999997</v>
      </c>
      <c r="F39" s="36">
        <v>76024.86</v>
      </c>
      <c r="G39" s="36">
        <v>251564.56</v>
      </c>
      <c r="H39" s="36">
        <v>1181</v>
      </c>
      <c r="I39" s="36">
        <v>70.079899999999995</v>
      </c>
      <c r="J39" s="36">
        <v>70.569000000000003</v>
      </c>
      <c r="K39" s="36">
        <v>2540.33</v>
      </c>
      <c r="L39" s="36">
        <v>2587.34</v>
      </c>
      <c r="M39" s="36">
        <v>2540.33</v>
      </c>
      <c r="O39" s="15" cm="1">
        <f t="array" ref="O39">INDEX($1:$1048576,MATCH(EOMONTH(Q39,-1),$C:$C,0)-1,COLUMN(D38))</f>
        <v>45200</v>
      </c>
      <c r="P39" s="15" cm="1">
        <f t="array" ref="P39">INDEX($1:$1048576,MATCH(Q39,$C:$C,0),COLUMN(D38))</f>
        <v>45228</v>
      </c>
      <c r="Q39" s="17">
        <v>45230</v>
      </c>
      <c r="R39" s="9">
        <f t="shared" si="1"/>
        <v>1900000</v>
      </c>
      <c r="S39" s="9">
        <f t="shared" si="2"/>
        <v>0</v>
      </c>
      <c r="T39" s="9">
        <f t="shared" si="3"/>
        <v>37597464.827586196</v>
      </c>
      <c r="U39" s="9">
        <f t="shared" si="4"/>
        <v>271805122.41379309</v>
      </c>
      <c r="V39" s="6">
        <f t="shared" si="5"/>
        <v>5.0535322227522175E-2</v>
      </c>
      <c r="W39" s="3">
        <f t="shared" si="6"/>
        <v>4.2399513063865295E-2</v>
      </c>
      <c r="Y39" s="15">
        <v>45657</v>
      </c>
      <c r="Z39" s="6">
        <f t="shared" si="7"/>
        <v>0.24247681883873137</v>
      </c>
      <c r="AA39" s="3">
        <f t="shared" si="8"/>
        <v>-4.0489795918367294E-2</v>
      </c>
      <c r="AB39" s="1">
        <f t="shared" si="9"/>
        <v>0</v>
      </c>
    </row>
    <row r="40" spans="3:28" x14ac:dyDescent="0.25">
      <c r="C40" s="15">
        <f t="shared" si="0"/>
        <v>46112</v>
      </c>
      <c r="D40" s="35">
        <v>46110</v>
      </c>
      <c r="E40" s="36">
        <v>328297.38</v>
      </c>
      <c r="F40" s="36">
        <v>76024.86</v>
      </c>
      <c r="G40" s="36">
        <v>252272.52</v>
      </c>
      <c r="H40" s="36">
        <v>0</v>
      </c>
      <c r="I40" s="36">
        <v>69.761700000000005</v>
      </c>
      <c r="J40" s="36">
        <v>69.545000000000002</v>
      </c>
      <c r="K40" s="36">
        <v>2527.6</v>
      </c>
      <c r="L40" s="36">
        <v>2568.41</v>
      </c>
      <c r="M40" s="36">
        <v>2527.6</v>
      </c>
      <c r="O40" s="15" cm="1">
        <f t="array" ref="O40">INDEX($1:$1048576,MATCH(EOMONTH(Q40,-1),$C:$C,0)-1,COLUMN(D39))</f>
        <v>45168</v>
      </c>
      <c r="P40" s="15" cm="1">
        <f t="array" ref="P40">INDEX($1:$1048576,MATCH(Q40,$C:$C,0),COLUMN(D39))</f>
        <v>45199</v>
      </c>
      <c r="Q40" s="17">
        <v>45199</v>
      </c>
      <c r="R40" s="9">
        <f t="shared" ref="R40:R71" si="10">SUMIFS($H:$H,$C:$C,Q40)*5000</f>
        <v>13535000</v>
      </c>
      <c r="S40" s="9">
        <f t="shared" ref="S40:S71" si="11">_xlfn.XLOOKUP(O40,$D:$D,$H:$H,"",0)*5000</f>
        <v>9315000</v>
      </c>
      <c r="T40" s="9">
        <f t="shared" ref="T40:T71" si="12">AVERAGEIFS($F:$F,$C:$C,$Q40)*1000</f>
        <v>42161423.75</v>
      </c>
      <c r="U40" s="9">
        <f t="shared" ref="U40:U71" si="13">AVERAGEIFS($E:$E,$C:$C,$Q40)*1000</f>
        <v>274521344.68750012</v>
      </c>
      <c r="V40" s="6">
        <f t="shared" ref="V40:V71" si="14">R40/T40</f>
        <v>0.32102805826143382</v>
      </c>
      <c r="W40" s="3">
        <f t="shared" ref="W40:W71" si="15">(_xlfn.XLOOKUP($P40,$D:$D,$I:$I,"",0)-_xlfn.XLOOKUP(O40,$D:$D,$I:$I,"",0))/_xlfn.XLOOKUP(O40,$D:$D,$I:$I,"",0)</f>
        <v>-9.8965696550155177E-2</v>
      </c>
      <c r="Y40" s="15">
        <v>45747</v>
      </c>
      <c r="Z40" s="6">
        <f t="shared" ref="Z40:Z71" si="16">_xlfn.XLOOKUP(Y40,$Q:$Q,$V:$V,"",0)</f>
        <v>0.23883126614599678</v>
      </c>
      <c r="AA40" s="3">
        <f t="shared" ref="AA40:AA71" si="17">_xlfn.XLOOKUP(Y40,$Q:$Q,$W:$W,"",0)</f>
        <v>9.4246888453006702E-2</v>
      </c>
      <c r="AB40" s="1">
        <f t="shared" ref="AB40:AB71" si="18">S40/T41</f>
        <v>0.29577444842801776</v>
      </c>
    </row>
    <row r="41" spans="3:28" x14ac:dyDescent="0.25">
      <c r="C41" s="15">
        <f t="shared" si="0"/>
        <v>46112</v>
      </c>
      <c r="D41" s="35">
        <v>46109</v>
      </c>
      <c r="E41" s="36">
        <v>328297.38</v>
      </c>
      <c r="F41" s="36">
        <v>76024.86</v>
      </c>
      <c r="G41" s="36">
        <v>252272.52</v>
      </c>
      <c r="H41" s="36">
        <v>0</v>
      </c>
      <c r="I41" s="36">
        <v>69.761700000000005</v>
      </c>
      <c r="J41" s="36">
        <v>69.545000000000002</v>
      </c>
      <c r="K41" s="36">
        <v>2527.6</v>
      </c>
      <c r="L41" s="36">
        <v>2568.41</v>
      </c>
      <c r="M41" s="36">
        <v>2527.6</v>
      </c>
      <c r="O41" s="15" cm="1">
        <f t="array" ref="O41">INDEX($1:$1048576,MATCH(EOMONTH(Q41,-1),$C:$C,0)-1,COLUMN(D40))</f>
        <v>45138</v>
      </c>
      <c r="P41" s="15" cm="1">
        <f t="array" ref="P41">INDEX($1:$1048576,MATCH(Q41,$C:$C,0),COLUMN(D40))</f>
        <v>45167</v>
      </c>
      <c r="Q41" s="17">
        <v>45169</v>
      </c>
      <c r="R41" s="9">
        <f t="shared" si="10"/>
        <v>2360000</v>
      </c>
      <c r="S41" s="9">
        <f t="shared" si="11"/>
        <v>1170000</v>
      </c>
      <c r="T41" s="9">
        <f t="shared" si="12"/>
        <v>31493592.666666675</v>
      </c>
      <c r="U41" s="9">
        <f t="shared" si="13"/>
        <v>279677785.66666675</v>
      </c>
      <c r="V41" s="6">
        <f t="shared" si="14"/>
        <v>7.4935877433185388E-2</v>
      </c>
      <c r="W41" s="3">
        <f t="shared" si="15"/>
        <v>-9.2134241205827706E-4</v>
      </c>
      <c r="Y41" s="15">
        <v>44592</v>
      </c>
      <c r="Z41" s="6">
        <f t="shared" si="16"/>
        <v>0.22269556675349864</v>
      </c>
      <c r="AA41" s="3">
        <f t="shared" si="17"/>
        <v>-2.5023217866039383E-2</v>
      </c>
      <c r="AB41" s="1">
        <f t="shared" si="18"/>
        <v>3.2975555020250812E-2</v>
      </c>
    </row>
    <row r="42" spans="3:28" x14ac:dyDescent="0.25">
      <c r="C42" s="15">
        <f t="shared" si="0"/>
        <v>46112</v>
      </c>
      <c r="D42" s="35">
        <v>46108</v>
      </c>
      <c r="E42" s="36">
        <v>328297.38</v>
      </c>
      <c r="F42" s="36">
        <v>76024.86</v>
      </c>
      <c r="G42" s="36">
        <v>252272.52</v>
      </c>
      <c r="H42" s="36">
        <v>54</v>
      </c>
      <c r="I42" s="36">
        <v>69.761700000000005</v>
      </c>
      <c r="J42" s="36">
        <v>69.545000000000002</v>
      </c>
      <c r="K42" s="36">
        <v>2527.6</v>
      </c>
      <c r="L42" s="36">
        <v>2568.41</v>
      </c>
      <c r="M42" s="36">
        <v>2527.6</v>
      </c>
      <c r="O42" s="15" cm="1">
        <f t="array" ref="O42">INDEX($1:$1048576,MATCH(EOMONTH(Q42,-1),$C:$C,0)-1,COLUMN(D41))</f>
        <v>45106</v>
      </c>
      <c r="P42" s="15" cm="1">
        <f t="array" ref="P42">INDEX($1:$1048576,MATCH(Q42,$C:$C,0),COLUMN(D41))</f>
        <v>45137</v>
      </c>
      <c r="Q42" s="17">
        <v>45138</v>
      </c>
      <c r="R42" s="9">
        <f t="shared" si="10"/>
        <v>25690000</v>
      </c>
      <c r="S42" s="9">
        <f t="shared" si="11"/>
        <v>13550000</v>
      </c>
      <c r="T42" s="9">
        <f t="shared" si="12"/>
        <v>35480828.125</v>
      </c>
      <c r="U42" s="9">
        <f t="shared" si="13"/>
        <v>277595418.125</v>
      </c>
      <c r="V42" s="6">
        <f t="shared" si="14"/>
        <v>0.72405299869251571</v>
      </c>
      <c r="W42" s="3">
        <f t="shared" si="15"/>
        <v>7.8876110704868344E-2</v>
      </c>
      <c r="Y42" s="15">
        <v>43646</v>
      </c>
      <c r="Z42" s="6">
        <f t="shared" si="16"/>
        <v>0.21545593084484402</v>
      </c>
      <c r="AA42" s="3">
        <f t="shared" si="17"/>
        <v>6.1661640844338152E-2</v>
      </c>
      <c r="AB42" s="1">
        <f t="shared" si="18"/>
        <v>0.47278060277740169</v>
      </c>
    </row>
    <row r="43" spans="3:28" x14ac:dyDescent="0.25">
      <c r="C43" s="15">
        <f t="shared" si="0"/>
        <v>46112</v>
      </c>
      <c r="D43" s="35">
        <v>46107</v>
      </c>
      <c r="E43" s="36">
        <v>328547.94</v>
      </c>
      <c r="F43" s="36">
        <v>77169.67</v>
      </c>
      <c r="G43" s="36">
        <v>251378.27</v>
      </c>
      <c r="H43" s="36">
        <v>6</v>
      </c>
      <c r="I43" s="36">
        <v>68.060299999999998</v>
      </c>
      <c r="J43" s="36">
        <v>67.671000000000006</v>
      </c>
      <c r="K43" s="36">
        <v>2501.19</v>
      </c>
      <c r="L43" s="36">
        <v>2560.21</v>
      </c>
      <c r="M43" s="36">
        <v>2501.19</v>
      </c>
      <c r="O43" s="15" cm="1">
        <f t="array" ref="O43">INDEX($1:$1048576,MATCH(EOMONTH(Q43,-1),$C:$C,0)-1,COLUMN(D42))</f>
        <v>45077</v>
      </c>
      <c r="P43" s="15" cm="1">
        <f t="array" ref="P43">INDEX($1:$1048576,MATCH(Q43,$C:$C,0),COLUMN(D42))</f>
        <v>45105</v>
      </c>
      <c r="Q43" s="17">
        <v>45107</v>
      </c>
      <c r="R43" s="9">
        <f t="shared" si="10"/>
        <v>4135000</v>
      </c>
      <c r="S43" s="9">
        <f t="shared" si="11"/>
        <v>1515000</v>
      </c>
      <c r="T43" s="9">
        <f t="shared" si="12"/>
        <v>28660228.275862068</v>
      </c>
      <c r="U43" s="9">
        <f t="shared" si="13"/>
        <v>271566568.62068963</v>
      </c>
      <c r="V43" s="6">
        <f t="shared" si="14"/>
        <v>0.14427658985125874</v>
      </c>
      <c r="W43" s="3">
        <f t="shared" si="15"/>
        <v>-3.3564962658287116E-2</v>
      </c>
      <c r="Y43" s="15">
        <v>46142</v>
      </c>
      <c r="Z43" s="6">
        <f t="shared" si="16"/>
        <v>0.21498276883681797</v>
      </c>
      <c r="AA43" s="3">
        <f t="shared" si="17"/>
        <v>4.274549478523814E-2</v>
      </c>
      <c r="AB43" s="1">
        <f t="shared" si="18"/>
        <v>4.8829945814240758E-2</v>
      </c>
    </row>
    <row r="44" spans="3:28" x14ac:dyDescent="0.25">
      <c r="C44" s="15">
        <f t="shared" si="0"/>
        <v>46112</v>
      </c>
      <c r="D44" s="35">
        <v>46106</v>
      </c>
      <c r="E44" s="36">
        <v>328841.38</v>
      </c>
      <c r="F44" s="36">
        <v>76672.09</v>
      </c>
      <c r="G44" s="36">
        <v>252169.28</v>
      </c>
      <c r="H44" s="36">
        <v>275</v>
      </c>
      <c r="I44" s="36">
        <v>71.212800000000001</v>
      </c>
      <c r="J44" s="36">
        <v>72.361000000000004</v>
      </c>
      <c r="K44" s="36">
        <v>2625.78</v>
      </c>
      <c r="L44" s="36">
        <v>2663.88</v>
      </c>
      <c r="M44" s="36">
        <v>2625.78</v>
      </c>
      <c r="O44" s="15" cm="1">
        <f t="array" ref="O44">INDEX($1:$1048576,MATCH(EOMONTH(Q44,-1),$C:$C,0)-1,COLUMN(D43))</f>
        <v>45044</v>
      </c>
      <c r="P44" s="15" cm="1">
        <f t="array" ref="P44">INDEX($1:$1048576,MATCH(Q44,$C:$C,0),COLUMN(D43))</f>
        <v>45076</v>
      </c>
      <c r="Q44" s="17">
        <v>45077</v>
      </c>
      <c r="R44" s="9">
        <f t="shared" si="10"/>
        <v>8690000</v>
      </c>
      <c r="S44" s="9">
        <f t="shared" si="11"/>
        <v>3295000</v>
      </c>
      <c r="T44" s="9">
        <f t="shared" si="12"/>
        <v>31026043.03030305</v>
      </c>
      <c r="U44" s="9">
        <f t="shared" si="13"/>
        <v>271497232.72727275</v>
      </c>
      <c r="V44" s="6">
        <f t="shared" si="14"/>
        <v>0.28008727995099153</v>
      </c>
      <c r="W44" s="3">
        <f t="shared" si="15"/>
        <v>-7.5020455407212278E-2</v>
      </c>
      <c r="Y44" s="15">
        <v>43616</v>
      </c>
      <c r="Z44" s="6">
        <f t="shared" si="16"/>
        <v>0.19616490570829556</v>
      </c>
      <c r="AA44" s="3">
        <f t="shared" si="17"/>
        <v>-3.7874979051449723E-2</v>
      </c>
      <c r="AB44" s="1">
        <f t="shared" si="18"/>
        <v>9.7378458374726723E-2</v>
      </c>
    </row>
    <row r="45" spans="3:28" x14ac:dyDescent="0.25">
      <c r="C45" s="15">
        <f t="shared" si="0"/>
        <v>46112</v>
      </c>
      <c r="D45" s="35">
        <v>46105</v>
      </c>
      <c r="E45" s="36">
        <v>331451.81</v>
      </c>
      <c r="F45" s="36">
        <v>76548.58</v>
      </c>
      <c r="G45" s="36">
        <v>254903.23</v>
      </c>
      <c r="H45" s="36">
        <v>43</v>
      </c>
      <c r="I45" s="36">
        <v>71.215800000000002</v>
      </c>
      <c r="J45" s="36">
        <v>69.274000000000001</v>
      </c>
      <c r="K45" s="36">
        <v>2490.0300000000002</v>
      </c>
      <c r="L45" s="36">
        <v>2489.7399999999998</v>
      </c>
      <c r="M45" s="36">
        <v>2490.0300000000002</v>
      </c>
      <c r="O45" s="15" cm="1">
        <f t="array" ref="O45">INDEX($1:$1048576,MATCH(EOMONTH(Q45,-1),$C:$C,0)-1,COLUMN(D44))</f>
        <v>45015</v>
      </c>
      <c r="P45" s="15" cm="1">
        <f t="array" ref="P45">INDEX($1:$1048576,MATCH(Q45,$C:$C,0),COLUMN(D44))</f>
        <v>45043</v>
      </c>
      <c r="Q45" s="17">
        <v>45046</v>
      </c>
      <c r="R45" s="9">
        <f t="shared" si="10"/>
        <v>1940000</v>
      </c>
      <c r="S45" s="9">
        <f t="shared" si="11"/>
        <v>835000</v>
      </c>
      <c r="T45" s="9">
        <f t="shared" si="12"/>
        <v>33837052.413793124</v>
      </c>
      <c r="U45" s="9">
        <f t="shared" si="13"/>
        <v>274829727.58620679</v>
      </c>
      <c r="V45" s="6">
        <f t="shared" si="14"/>
        <v>5.7333599164482496E-2</v>
      </c>
      <c r="W45" s="3">
        <f t="shared" si="15"/>
        <v>4.2864912354097943E-2</v>
      </c>
      <c r="Y45" s="15">
        <v>44286</v>
      </c>
      <c r="Z45" s="6">
        <f t="shared" si="16"/>
        <v>0.18928693535125654</v>
      </c>
      <c r="AA45" s="3">
        <f t="shared" si="17"/>
        <v>-7.2086108915735261E-2</v>
      </c>
      <c r="AB45" s="1">
        <f t="shared" si="18"/>
        <v>2.2291802615659918E-2</v>
      </c>
    </row>
    <row r="46" spans="3:28" x14ac:dyDescent="0.25">
      <c r="C46" s="15">
        <f t="shared" si="0"/>
        <v>46112</v>
      </c>
      <c r="D46" s="35">
        <v>46104</v>
      </c>
      <c r="E46" s="36">
        <v>332090.5</v>
      </c>
      <c r="F46" s="36">
        <v>79199.55</v>
      </c>
      <c r="G46" s="36">
        <v>252890.94</v>
      </c>
      <c r="H46" s="36">
        <v>121</v>
      </c>
      <c r="I46" s="36">
        <v>69.134399999999999</v>
      </c>
      <c r="J46" s="36">
        <v>69.049000000000007</v>
      </c>
      <c r="K46" s="36">
        <v>2217.4</v>
      </c>
      <c r="L46" s="36">
        <v>2393.84</v>
      </c>
      <c r="M46" s="36">
        <v>2217.4</v>
      </c>
      <c r="O46" s="15" cm="1">
        <f t="array" ref="O46">INDEX($1:$1048576,MATCH(EOMONTH(Q46,-1),$C:$C,0)-1,COLUMN(D45))</f>
        <v>44984</v>
      </c>
      <c r="P46" s="15" cm="1">
        <f t="array" ref="P46">INDEX($1:$1048576,MATCH(Q46,$C:$C,0),COLUMN(D45))</f>
        <v>45014</v>
      </c>
      <c r="Q46" s="17">
        <v>45016</v>
      </c>
      <c r="R46" s="9">
        <f t="shared" si="10"/>
        <v>15980000</v>
      </c>
      <c r="S46" s="9">
        <f t="shared" si="11"/>
        <v>6165000</v>
      </c>
      <c r="T46" s="9">
        <f t="shared" si="12"/>
        <v>37457715.483870976</v>
      </c>
      <c r="U46" s="9">
        <f t="shared" si="13"/>
        <v>284578080.96774197</v>
      </c>
      <c r="V46" s="6">
        <f t="shared" si="14"/>
        <v>0.42661437820149162</v>
      </c>
      <c r="W46" s="3">
        <f t="shared" si="15"/>
        <v>0.13111972855065449</v>
      </c>
      <c r="Y46" s="15">
        <v>44347</v>
      </c>
      <c r="Z46" s="6">
        <f t="shared" si="16"/>
        <v>0.18696183846758632</v>
      </c>
      <c r="AA46" s="3">
        <f t="shared" si="17"/>
        <v>8.1387048605350218E-2</v>
      </c>
      <c r="AB46" s="1">
        <f t="shared" si="18"/>
        <v>0.19263301364272933</v>
      </c>
    </row>
    <row r="47" spans="3:28" x14ac:dyDescent="0.25">
      <c r="C47" s="15">
        <f t="shared" si="0"/>
        <v>46112</v>
      </c>
      <c r="D47" s="35">
        <v>46103</v>
      </c>
      <c r="E47" s="36">
        <v>332695.25</v>
      </c>
      <c r="F47" s="36">
        <v>79199.55</v>
      </c>
      <c r="G47" s="36">
        <v>253495.72</v>
      </c>
      <c r="H47" s="36">
        <v>0</v>
      </c>
      <c r="I47" s="36">
        <v>67.944999999999993</v>
      </c>
      <c r="J47" s="36">
        <v>69.36</v>
      </c>
      <c r="K47" s="36">
        <v>2575.5100000000002</v>
      </c>
      <c r="L47" s="36">
        <v>2628.81</v>
      </c>
      <c r="M47" s="36">
        <v>2575.5100000000002</v>
      </c>
      <c r="O47" s="15" cm="1">
        <f t="array" ref="O47">INDEX($1:$1048576,MATCH(EOMONTH(Q47,-1),$C:$C,0)-1,COLUMN(D46))</f>
        <v>44956</v>
      </c>
      <c r="P47" s="15" cm="1">
        <f t="array" ref="P47">INDEX($1:$1048576,MATCH(Q47,$C:$C,0),COLUMN(D46))</f>
        <v>44983</v>
      </c>
      <c r="Q47" s="17">
        <v>44985</v>
      </c>
      <c r="R47" s="9">
        <f t="shared" si="10"/>
        <v>4595000</v>
      </c>
      <c r="S47" s="9">
        <f t="shared" si="11"/>
        <v>185000</v>
      </c>
      <c r="T47" s="9">
        <f t="shared" si="12"/>
        <v>32003860.000000004</v>
      </c>
      <c r="U47" s="9">
        <f t="shared" si="13"/>
        <v>290417418.21428561</v>
      </c>
      <c r="V47" s="6">
        <f t="shared" si="14"/>
        <v>0.14357643109299939</v>
      </c>
      <c r="W47" s="3">
        <f t="shared" si="15"/>
        <v>-0.12018813160738123</v>
      </c>
      <c r="Y47" s="15">
        <v>43799</v>
      </c>
      <c r="Z47" s="6">
        <f t="shared" si="16"/>
        <v>0.16831181301283557</v>
      </c>
      <c r="AA47" s="3">
        <f t="shared" si="17"/>
        <v>-4.6472564389697553E-2</v>
      </c>
      <c r="AB47" s="1">
        <f t="shared" si="18"/>
        <v>5.5010752418393968E-3</v>
      </c>
    </row>
    <row r="48" spans="3:28" x14ac:dyDescent="0.25">
      <c r="C48" s="15">
        <f t="shared" si="0"/>
        <v>46112</v>
      </c>
      <c r="D48" s="35">
        <v>46102</v>
      </c>
      <c r="E48" s="36">
        <v>332695.25</v>
      </c>
      <c r="F48" s="36">
        <v>79199.55</v>
      </c>
      <c r="G48" s="36">
        <v>253495.72</v>
      </c>
      <c r="H48" s="36">
        <v>0</v>
      </c>
      <c r="I48" s="36">
        <v>67.944999999999993</v>
      </c>
      <c r="J48" s="36">
        <v>69.36</v>
      </c>
      <c r="K48" s="36">
        <v>2575.5100000000002</v>
      </c>
      <c r="L48" s="36">
        <v>2628.81</v>
      </c>
      <c r="M48" s="36">
        <v>2575.5100000000002</v>
      </c>
      <c r="O48" s="15" cm="1">
        <f t="array" ref="O48">INDEX($1:$1048576,MATCH(EOMONTH(Q48,-1),$C:$C,0)-1,COLUMN(D47))</f>
        <v>44924</v>
      </c>
      <c r="P48" s="15" cm="1">
        <f t="array" ref="P48">INDEX($1:$1048576,MATCH(Q48,$C:$C,0),COLUMN(D47))</f>
        <v>44955</v>
      </c>
      <c r="Q48" s="17">
        <v>44957</v>
      </c>
      <c r="R48" s="9">
        <f t="shared" si="10"/>
        <v>5110000</v>
      </c>
      <c r="S48" s="9">
        <f t="shared" si="11"/>
        <v>3340000</v>
      </c>
      <c r="T48" s="9">
        <f t="shared" si="12"/>
        <v>33629789.062499985</v>
      </c>
      <c r="U48" s="9">
        <f t="shared" si="13"/>
        <v>296607297.81249994</v>
      </c>
      <c r="V48" s="6">
        <f t="shared" si="14"/>
        <v>0.15194861884215846</v>
      </c>
      <c r="W48" s="3">
        <f t="shared" si="15"/>
        <v>-1.2194815738594017E-2</v>
      </c>
      <c r="Y48" s="15">
        <v>46022</v>
      </c>
      <c r="Z48" s="6">
        <f t="shared" si="16"/>
        <v>0.16809275215950409</v>
      </c>
      <c r="AA48" s="3">
        <f t="shared" si="17"/>
        <v>0.36699718912207485</v>
      </c>
      <c r="AB48" s="1">
        <f t="shared" si="18"/>
        <v>9.5846993761910332E-2</v>
      </c>
    </row>
    <row r="49" spans="3:28" x14ac:dyDescent="0.25">
      <c r="C49" s="15">
        <f t="shared" si="0"/>
        <v>46112</v>
      </c>
      <c r="D49" s="35">
        <v>46101</v>
      </c>
      <c r="E49" s="36">
        <v>332695.25</v>
      </c>
      <c r="F49" s="36">
        <v>79199.55</v>
      </c>
      <c r="G49" s="36">
        <v>253495.72</v>
      </c>
      <c r="H49" s="36">
        <v>32</v>
      </c>
      <c r="I49" s="36">
        <v>67.944999999999993</v>
      </c>
      <c r="J49" s="36">
        <v>69.36</v>
      </c>
      <c r="K49" s="36">
        <v>2575.5100000000002</v>
      </c>
      <c r="L49" s="36">
        <v>2628.81</v>
      </c>
      <c r="M49" s="36">
        <v>2575.5100000000002</v>
      </c>
      <c r="O49" s="15" cm="1">
        <f t="array" ref="O49">INDEX($1:$1048576,MATCH(EOMONTH(Q49,-1),$C:$C,0)-1,COLUMN(D48))</f>
        <v>44894</v>
      </c>
      <c r="P49" s="15" cm="1">
        <f t="array" ref="P49">INDEX($1:$1048576,MATCH(Q49,$C:$C,0),COLUMN(D48))</f>
        <v>44923</v>
      </c>
      <c r="Q49" s="17">
        <v>44926</v>
      </c>
      <c r="R49" s="9">
        <f t="shared" si="10"/>
        <v>23525000</v>
      </c>
      <c r="S49" s="9">
        <f t="shared" si="11"/>
        <v>9075000</v>
      </c>
      <c r="T49" s="9">
        <f t="shared" si="12"/>
        <v>34847206.666666664</v>
      </c>
      <c r="U49" s="9">
        <f t="shared" si="13"/>
        <v>298875960.33333337</v>
      </c>
      <c r="V49" s="6">
        <f t="shared" si="14"/>
        <v>0.67508997851764685</v>
      </c>
      <c r="W49" s="3">
        <f t="shared" si="15"/>
        <v>0.10726415715643202</v>
      </c>
      <c r="Y49" s="15">
        <v>45504</v>
      </c>
      <c r="Z49" s="6">
        <f t="shared" si="16"/>
        <v>0.16480992113594456</v>
      </c>
      <c r="AA49" s="3">
        <f t="shared" si="17"/>
        <v>-4.3962680447038618E-2</v>
      </c>
      <c r="AB49" s="1">
        <f t="shared" si="18"/>
        <v>0.25715287001375797</v>
      </c>
    </row>
    <row r="50" spans="3:28" x14ac:dyDescent="0.25">
      <c r="C50" s="15">
        <f t="shared" si="0"/>
        <v>46112</v>
      </c>
      <c r="D50" s="35">
        <v>46100</v>
      </c>
      <c r="E50" s="36">
        <v>334684.71999999997</v>
      </c>
      <c r="F50" s="36">
        <v>79411.72</v>
      </c>
      <c r="G50" s="36">
        <v>255272.98</v>
      </c>
      <c r="H50" s="36">
        <v>138</v>
      </c>
      <c r="I50" s="36">
        <v>72.825100000000006</v>
      </c>
      <c r="J50" s="36">
        <v>70.902000000000001</v>
      </c>
      <c r="K50" s="36">
        <v>2611.4899999999998</v>
      </c>
      <c r="L50" s="36">
        <v>2699.74</v>
      </c>
      <c r="M50" s="36">
        <v>2611.4899999999998</v>
      </c>
      <c r="O50" s="15" cm="1">
        <f t="array" ref="O50">INDEX($1:$1048576,MATCH(EOMONTH(Q50,-1),$C:$C,0)-1,COLUMN(D49))</f>
        <v>44866</v>
      </c>
      <c r="P50" s="15" cm="1">
        <f t="array" ref="P50">INDEX($1:$1048576,MATCH(Q50,$C:$C,0),COLUMN(D49))</f>
        <v>44893</v>
      </c>
      <c r="Q50" s="17">
        <v>44895</v>
      </c>
      <c r="R50" s="9">
        <f t="shared" si="10"/>
        <v>3305000</v>
      </c>
      <c r="S50" s="9">
        <f t="shared" si="11"/>
        <v>35000</v>
      </c>
      <c r="T50" s="9">
        <f t="shared" si="12"/>
        <v>35290292.500000007</v>
      </c>
      <c r="U50" s="9">
        <f t="shared" si="13"/>
        <v>297539251.42857134</v>
      </c>
      <c r="V50" s="6">
        <f t="shared" si="14"/>
        <v>9.3651816572503599E-2</v>
      </c>
      <c r="W50" s="3">
        <f t="shared" si="15"/>
        <v>6.6619794373286911E-2</v>
      </c>
      <c r="Y50" s="15">
        <v>45688</v>
      </c>
      <c r="Z50" s="6">
        <f t="shared" si="16"/>
        <v>0.16249716099964806</v>
      </c>
      <c r="AA50" s="3">
        <f t="shared" si="17"/>
        <v>6.5556046810450824E-2</v>
      </c>
      <c r="AB50" s="1">
        <f t="shared" si="18"/>
        <v>9.0315638088640099E-4</v>
      </c>
    </row>
    <row r="51" spans="3:28" x14ac:dyDescent="0.25">
      <c r="C51" s="15">
        <f t="shared" si="0"/>
        <v>46112</v>
      </c>
      <c r="D51" s="35">
        <v>46099</v>
      </c>
      <c r="E51" s="36">
        <v>335075.65999999997</v>
      </c>
      <c r="F51" s="36">
        <v>78903.37</v>
      </c>
      <c r="G51" s="36">
        <v>256172.27</v>
      </c>
      <c r="H51" s="36">
        <v>241</v>
      </c>
      <c r="I51" s="36">
        <v>75.372200000000007</v>
      </c>
      <c r="J51" s="36">
        <v>77.238</v>
      </c>
      <c r="K51" s="36">
        <v>2899.84</v>
      </c>
      <c r="L51" s="36">
        <v>2940.95</v>
      </c>
      <c r="M51" s="36">
        <v>2899.84</v>
      </c>
      <c r="O51" s="15" cm="1">
        <f t="array" ref="O51">INDEX($1:$1048576,MATCH(EOMONTH(Q51,-1),$C:$C,0)-1,COLUMN(D50))</f>
        <v>44835</v>
      </c>
      <c r="P51" s="15" cm="1">
        <f t="array" ref="P51">INDEX($1:$1048576,MATCH(Q51,$C:$C,0),COLUMN(D50))</f>
        <v>44865</v>
      </c>
      <c r="Q51" s="17">
        <v>44865</v>
      </c>
      <c r="R51" s="9">
        <f t="shared" si="10"/>
        <v>3710000</v>
      </c>
      <c r="S51" s="9">
        <f t="shared" si="11"/>
        <v>0</v>
      </c>
      <c r="T51" s="9">
        <f t="shared" si="12"/>
        <v>38752978.709677413</v>
      </c>
      <c r="U51" s="9">
        <f t="shared" si="13"/>
        <v>307796048.06451619</v>
      </c>
      <c r="V51" s="6">
        <f t="shared" si="14"/>
        <v>9.5734576373958505E-2</v>
      </c>
      <c r="W51" s="3">
        <f t="shared" si="15"/>
        <v>7.1577597578343184E-3</v>
      </c>
      <c r="Y51" s="15">
        <v>45930</v>
      </c>
      <c r="Z51" s="6">
        <f t="shared" si="16"/>
        <v>0.15592554950103146</v>
      </c>
      <c r="AA51" s="3">
        <f t="shared" si="17"/>
        <v>0.17440060021803222</v>
      </c>
      <c r="AB51" s="1">
        <f t="shared" si="18"/>
        <v>0</v>
      </c>
    </row>
    <row r="52" spans="3:28" x14ac:dyDescent="0.25">
      <c r="C52" s="15">
        <f t="shared" si="0"/>
        <v>46112</v>
      </c>
      <c r="D52" s="35">
        <v>46098</v>
      </c>
      <c r="E52" s="36">
        <v>337892.72</v>
      </c>
      <c r="F52" s="36">
        <v>78903.37</v>
      </c>
      <c r="G52" s="36">
        <v>258989.33</v>
      </c>
      <c r="H52" s="36">
        <v>157</v>
      </c>
      <c r="I52" s="36">
        <v>79.2911</v>
      </c>
      <c r="J52" s="36">
        <v>79.53</v>
      </c>
      <c r="K52" s="36">
        <v>2952.41</v>
      </c>
      <c r="L52" s="36">
        <v>3017.76</v>
      </c>
      <c r="M52" s="36">
        <v>2952.41</v>
      </c>
      <c r="O52" s="15" cm="1">
        <f t="array" ref="O52">INDEX($1:$1048576,MATCH(EOMONTH(Q52,-1),$C:$C,0)-1,COLUMN(D51))</f>
        <v>44803</v>
      </c>
      <c r="P52" s="15" cm="1">
        <f t="array" ref="P52">INDEX($1:$1048576,MATCH(Q52,$C:$C,0),COLUMN(D51))</f>
        <v>44834</v>
      </c>
      <c r="Q52" s="17">
        <v>44834</v>
      </c>
      <c r="R52" s="9">
        <f t="shared" si="10"/>
        <v>34315000</v>
      </c>
      <c r="S52" s="9">
        <f t="shared" si="11"/>
        <v>26220000</v>
      </c>
      <c r="T52" s="9">
        <f t="shared" si="12"/>
        <v>45809312.812500022</v>
      </c>
      <c r="U52" s="9">
        <f t="shared" si="13"/>
        <v>321209076.56250006</v>
      </c>
      <c r="V52" s="6">
        <f t="shared" si="14"/>
        <v>0.74908349183174039</v>
      </c>
      <c r="W52" s="3">
        <f t="shared" si="15"/>
        <v>3.2743554952510218E-2</v>
      </c>
      <c r="Y52" s="15">
        <v>45322</v>
      </c>
      <c r="Z52" s="6">
        <f t="shared" si="16"/>
        <v>0.15438454750358246</v>
      </c>
      <c r="AA52" s="3">
        <f t="shared" si="17"/>
        <v>-2.4836837526738518E-2</v>
      </c>
      <c r="AB52" s="1">
        <f t="shared" si="18"/>
        <v>0.4798315875561075</v>
      </c>
    </row>
    <row r="53" spans="3:28" x14ac:dyDescent="0.25">
      <c r="C53" s="15">
        <f t="shared" si="0"/>
        <v>46112</v>
      </c>
      <c r="D53" s="35">
        <v>46097</v>
      </c>
      <c r="E53" s="36">
        <v>339582.28</v>
      </c>
      <c r="F53" s="36">
        <v>78942.45</v>
      </c>
      <c r="G53" s="36">
        <v>260639.81</v>
      </c>
      <c r="H53" s="36">
        <v>37</v>
      </c>
      <c r="I53" s="36">
        <v>80.779799999999994</v>
      </c>
      <c r="J53" s="36">
        <v>80.263000000000005</v>
      </c>
      <c r="K53" s="36">
        <v>2912.24</v>
      </c>
      <c r="L53" s="36">
        <v>3004.21</v>
      </c>
      <c r="M53" s="36">
        <v>2912.24</v>
      </c>
      <c r="O53" s="15" cm="1">
        <f t="array" ref="O53">INDEX($1:$1048576,MATCH(EOMONTH(Q53,-1),$C:$C,0)-1,COLUMN(D52))</f>
        <v>44774</v>
      </c>
      <c r="P53" s="15" cm="1">
        <f t="array" ref="P53">INDEX($1:$1048576,MATCH(Q53,$C:$C,0),COLUMN(D52))</f>
        <v>44802</v>
      </c>
      <c r="Q53" s="17">
        <v>44804</v>
      </c>
      <c r="R53" s="9">
        <f t="shared" si="10"/>
        <v>2115000</v>
      </c>
      <c r="S53" s="9">
        <f t="shared" si="11"/>
        <v>140000</v>
      </c>
      <c r="T53" s="9">
        <f t="shared" si="12"/>
        <v>54644172.413793102</v>
      </c>
      <c r="U53" s="9">
        <f t="shared" si="13"/>
        <v>332921393.10344821</v>
      </c>
      <c r="V53" s="6">
        <f t="shared" si="14"/>
        <v>3.870495071247778E-2</v>
      </c>
      <c r="W53" s="3">
        <f t="shared" si="15"/>
        <v>-7.8621062194612873E-2</v>
      </c>
      <c r="Y53" s="15">
        <v>44957</v>
      </c>
      <c r="Z53" s="6">
        <f t="shared" si="16"/>
        <v>0.15194861884215846</v>
      </c>
      <c r="AA53" s="3">
        <f t="shared" si="17"/>
        <v>-1.2194815738594017E-2</v>
      </c>
      <c r="AB53" s="1">
        <f t="shared" si="18"/>
        <v>2.1984569335611395E-3</v>
      </c>
    </row>
    <row r="54" spans="3:28" x14ac:dyDescent="0.25">
      <c r="C54" s="15">
        <f t="shared" si="0"/>
        <v>46112</v>
      </c>
      <c r="D54" s="35">
        <v>46096</v>
      </c>
      <c r="E54" s="36">
        <v>341723.19</v>
      </c>
      <c r="F54" s="36">
        <v>78952.350000000006</v>
      </c>
      <c r="G54" s="36">
        <v>262770.88</v>
      </c>
      <c r="H54" s="36">
        <v>0</v>
      </c>
      <c r="I54" s="36">
        <v>80.592699999999994</v>
      </c>
      <c r="J54" s="36">
        <v>80.914000000000001</v>
      </c>
      <c r="K54" s="36">
        <v>3025.87</v>
      </c>
      <c r="L54" s="36">
        <v>3160.6</v>
      </c>
      <c r="M54" s="36">
        <v>3025.87</v>
      </c>
      <c r="O54" s="15" cm="1">
        <f t="array" ref="O54">INDEX($1:$1048576,MATCH(EOMONTH(Q54,-1),$C:$C,0)-1,COLUMN(D53))</f>
        <v>44740</v>
      </c>
      <c r="P54" s="15" cm="1">
        <f t="array" ref="P54">INDEX($1:$1048576,MATCH(Q54,$C:$C,0),COLUMN(D53))</f>
        <v>44773</v>
      </c>
      <c r="Q54" s="17">
        <v>44773</v>
      </c>
      <c r="R54" s="9">
        <f t="shared" si="10"/>
        <v>23925000</v>
      </c>
      <c r="S54" s="9">
        <f t="shared" si="11"/>
        <v>150000</v>
      </c>
      <c r="T54" s="9">
        <f t="shared" si="12"/>
        <v>63681029.117647067</v>
      </c>
      <c r="U54" s="9">
        <f t="shared" si="13"/>
        <v>339067761.7647059</v>
      </c>
      <c r="V54" s="6">
        <f t="shared" si="14"/>
        <v>0.37570058668178757</v>
      </c>
      <c r="W54" s="3">
        <f t="shared" si="15"/>
        <v>-2.3109404990403083E-2</v>
      </c>
      <c r="Y54" s="15">
        <v>45351</v>
      </c>
      <c r="Z54" s="6">
        <f t="shared" si="16"/>
        <v>0.14946929887518795</v>
      </c>
      <c r="AA54" s="3">
        <f t="shared" si="17"/>
        <v>-3.0636244761974678E-2</v>
      </c>
      <c r="AB54" s="1">
        <f t="shared" si="18"/>
        <v>2.0886005066202223E-3</v>
      </c>
    </row>
    <row r="55" spans="3:28" x14ac:dyDescent="0.25">
      <c r="C55" s="15">
        <f t="shared" si="0"/>
        <v>46112</v>
      </c>
      <c r="D55" s="35">
        <v>46095</v>
      </c>
      <c r="E55" s="36">
        <v>341723.19</v>
      </c>
      <c r="F55" s="36">
        <v>78952.350000000006</v>
      </c>
      <c r="G55" s="36">
        <v>262770.88</v>
      </c>
      <c r="H55" s="36">
        <v>0</v>
      </c>
      <c r="I55" s="36">
        <v>80.592699999999994</v>
      </c>
      <c r="J55" s="36">
        <v>80.914000000000001</v>
      </c>
      <c r="K55" s="36">
        <v>3025.87</v>
      </c>
      <c r="L55" s="36">
        <v>3160.6</v>
      </c>
      <c r="M55" s="36">
        <v>3025.87</v>
      </c>
      <c r="O55" s="15" cm="1">
        <f t="array" ref="O55">INDEX($1:$1048576,MATCH(EOMONTH(Q55,-1),$C:$C,0)-1,COLUMN(D54))</f>
        <v>44713</v>
      </c>
      <c r="P55" s="15" cm="1">
        <f t="array" ref="P55">INDEX($1:$1048576,MATCH(Q55,$C:$C,0),COLUMN(D54))</f>
        <v>44739</v>
      </c>
      <c r="Q55" s="17">
        <v>44742</v>
      </c>
      <c r="R55" s="9">
        <f t="shared" si="10"/>
        <v>2050000</v>
      </c>
      <c r="S55" s="9">
        <f t="shared" si="11"/>
        <v>85000</v>
      </c>
      <c r="T55" s="9">
        <f t="shared" si="12"/>
        <v>71818425.555555537</v>
      </c>
      <c r="U55" s="9">
        <f t="shared" si="13"/>
        <v>336580766.66666675</v>
      </c>
      <c r="V55" s="6">
        <f t="shared" si="14"/>
        <v>2.8544206923809701E-2</v>
      </c>
      <c r="W55" s="3">
        <f t="shared" si="15"/>
        <v>-3.0748020135304054E-2</v>
      </c>
      <c r="Y55" s="15">
        <v>44620</v>
      </c>
      <c r="Z55" s="6">
        <f t="shared" si="16"/>
        <v>0.14563222434147152</v>
      </c>
      <c r="AA55" s="3">
        <f t="shared" si="17"/>
        <v>7.193199381761986E-2</v>
      </c>
      <c r="AB55" s="1">
        <f t="shared" si="18"/>
        <v>1.0627748288820364E-3</v>
      </c>
    </row>
    <row r="56" spans="3:28" x14ac:dyDescent="0.25">
      <c r="C56" s="15">
        <f t="shared" si="0"/>
        <v>46112</v>
      </c>
      <c r="D56" s="35">
        <v>46094</v>
      </c>
      <c r="E56" s="36">
        <v>341723.19</v>
      </c>
      <c r="F56" s="36">
        <v>78952.350000000006</v>
      </c>
      <c r="G56" s="36">
        <v>262770.88</v>
      </c>
      <c r="H56" s="36">
        <v>804</v>
      </c>
      <c r="I56" s="36">
        <v>80.592699999999994</v>
      </c>
      <c r="J56" s="36">
        <v>80.914000000000001</v>
      </c>
      <c r="K56" s="36">
        <v>3025.87</v>
      </c>
      <c r="L56" s="36">
        <v>3160.6</v>
      </c>
      <c r="M56" s="36">
        <v>3025.87</v>
      </c>
      <c r="O56" s="15" cm="1">
        <f t="array" ref="O56">INDEX($1:$1048576,MATCH(EOMONTH(Q56,-1),$C:$C,0)-1,COLUMN(D55))</f>
        <v>44679</v>
      </c>
      <c r="P56" s="15" cm="1">
        <f t="array" ref="P56">INDEX($1:$1048576,MATCH(Q56,$C:$C,0),COLUMN(D55))</f>
        <v>44712</v>
      </c>
      <c r="Q56" s="17">
        <v>44712</v>
      </c>
      <c r="R56" s="9">
        <f t="shared" si="10"/>
        <v>35365000</v>
      </c>
      <c r="S56" s="9">
        <f t="shared" si="11"/>
        <v>8360000</v>
      </c>
      <c r="T56" s="9">
        <f t="shared" si="12"/>
        <v>79979312.35294117</v>
      </c>
      <c r="U56" s="9">
        <f t="shared" si="13"/>
        <v>336331027.35294116</v>
      </c>
      <c r="V56" s="6">
        <f t="shared" si="14"/>
        <v>0.44217684498133203</v>
      </c>
      <c r="W56" s="3">
        <f t="shared" si="15"/>
        <v>-6.929538534626091E-2</v>
      </c>
      <c r="Y56" s="15">
        <v>45961</v>
      </c>
      <c r="Z56" s="6">
        <f t="shared" si="16"/>
        <v>0.14462887695552845</v>
      </c>
      <c r="AA56" s="3">
        <f t="shared" si="17"/>
        <v>4.9854178114037131E-3</v>
      </c>
      <c r="AB56" s="1">
        <f t="shared" si="18"/>
        <v>9.7276400029141161E-2</v>
      </c>
    </row>
    <row r="57" spans="3:28" x14ac:dyDescent="0.25">
      <c r="C57" s="15">
        <f t="shared" si="0"/>
        <v>46112</v>
      </c>
      <c r="D57" s="35">
        <v>46093</v>
      </c>
      <c r="E57" s="36">
        <v>344324.84</v>
      </c>
      <c r="F57" s="36">
        <v>78610.880000000005</v>
      </c>
      <c r="G57" s="36">
        <v>265713.94</v>
      </c>
      <c r="H57" s="36">
        <v>240</v>
      </c>
      <c r="I57" s="36">
        <v>83.843699999999998</v>
      </c>
      <c r="J57" s="36">
        <v>84.67</v>
      </c>
      <c r="K57" s="36">
        <v>3175.65</v>
      </c>
      <c r="L57" s="36">
        <v>3261.98</v>
      </c>
      <c r="M57" s="36">
        <v>3175.65</v>
      </c>
      <c r="O57" s="15" cm="1">
        <f t="array" ref="O57">INDEX($1:$1048576,MATCH(EOMONTH(Q57,-1),$C:$C,0)-1,COLUMN(D56))</f>
        <v>44650</v>
      </c>
      <c r="P57" s="15" cm="1">
        <f t="array" ref="P57">INDEX($1:$1048576,MATCH(Q57,$C:$C,0),COLUMN(D56))</f>
        <v>44678</v>
      </c>
      <c r="Q57" s="17">
        <v>44681</v>
      </c>
      <c r="R57" s="9">
        <f t="shared" si="10"/>
        <v>6805000</v>
      </c>
      <c r="S57" s="9">
        <f t="shared" si="11"/>
        <v>3235000</v>
      </c>
      <c r="T57" s="9">
        <f t="shared" si="12"/>
        <v>85940680.344827607</v>
      </c>
      <c r="U57" s="9">
        <f t="shared" si="13"/>
        <v>336040089.65517247</v>
      </c>
      <c r="V57" s="6">
        <f t="shared" si="14"/>
        <v>7.9182524186400191E-2</v>
      </c>
      <c r="W57" s="3">
        <f t="shared" si="15"/>
        <v>-6.3140755035580851E-2</v>
      </c>
      <c r="Y57" s="15">
        <v>45107</v>
      </c>
      <c r="Z57" s="6">
        <f t="shared" si="16"/>
        <v>0.14427658985125874</v>
      </c>
      <c r="AA57" s="3">
        <f t="shared" si="17"/>
        <v>-3.3564962658287116E-2</v>
      </c>
      <c r="AB57" s="1">
        <f t="shared" si="18"/>
        <v>3.61810587866227E-2</v>
      </c>
    </row>
    <row r="58" spans="3:28" x14ac:dyDescent="0.25">
      <c r="C58" s="15">
        <f t="shared" si="0"/>
        <v>46112</v>
      </c>
      <c r="D58" s="35">
        <v>46092</v>
      </c>
      <c r="E58" s="36">
        <v>344541.78</v>
      </c>
      <c r="F58" s="36">
        <v>78347.460000000006</v>
      </c>
      <c r="G58" s="36">
        <v>266194.34000000003</v>
      </c>
      <c r="H58" s="36">
        <v>364</v>
      </c>
      <c r="I58" s="36">
        <v>85.741900000000001</v>
      </c>
      <c r="J58" s="36">
        <v>85.064999999999998</v>
      </c>
      <c r="K58" s="36">
        <v>3200.69</v>
      </c>
      <c r="L58" s="36">
        <v>3350.7</v>
      </c>
      <c r="M58" s="36">
        <v>3200.69</v>
      </c>
      <c r="O58" s="15" cm="1">
        <f t="array" ref="O58">INDEX($1:$1048576,MATCH(EOMONTH(Q58,-1),$C:$C,0)-1,COLUMN(D57))</f>
        <v>44620</v>
      </c>
      <c r="P58" s="15" cm="1">
        <f t="array" ref="P58">INDEX($1:$1048576,MATCH(Q58,$C:$C,0),COLUMN(D57))</f>
        <v>44649</v>
      </c>
      <c r="Q58" s="17">
        <v>44651</v>
      </c>
      <c r="R58" s="9">
        <f t="shared" si="10"/>
        <v>47905000</v>
      </c>
      <c r="S58" s="9">
        <f t="shared" si="11"/>
        <v>15495000</v>
      </c>
      <c r="T58" s="9">
        <f t="shared" si="12"/>
        <v>89411424.333333313</v>
      </c>
      <c r="U58" s="9">
        <f t="shared" si="13"/>
        <v>343569146.66666663</v>
      </c>
      <c r="V58" s="6">
        <f t="shared" si="14"/>
        <v>0.53578164487578372</v>
      </c>
      <c r="W58" s="3">
        <f t="shared" si="15"/>
        <v>1.3161554192229025E-2</v>
      </c>
      <c r="Y58" s="15">
        <v>44985</v>
      </c>
      <c r="Z58" s="6">
        <f t="shared" si="16"/>
        <v>0.14357643109299939</v>
      </c>
      <c r="AA58" s="3">
        <f t="shared" si="17"/>
        <v>-0.12018813160738123</v>
      </c>
      <c r="AB58" s="1">
        <f t="shared" si="18"/>
        <v>0.18757866302336668</v>
      </c>
    </row>
    <row r="59" spans="3:28" x14ac:dyDescent="0.25">
      <c r="C59" s="15">
        <f t="shared" si="0"/>
        <v>46112</v>
      </c>
      <c r="D59" s="35">
        <v>46091</v>
      </c>
      <c r="E59" s="36">
        <v>345310.44</v>
      </c>
      <c r="F59" s="36">
        <v>78483.97</v>
      </c>
      <c r="G59" s="36">
        <v>266826.46999999997</v>
      </c>
      <c r="H59" s="36">
        <v>20</v>
      </c>
      <c r="I59" s="36">
        <v>88.326599999999999</v>
      </c>
      <c r="J59" s="36">
        <v>89.082999999999998</v>
      </c>
      <c r="K59" s="36">
        <v>3246.81</v>
      </c>
      <c r="L59" s="36">
        <v>3427.43</v>
      </c>
      <c r="M59" s="36">
        <v>3246.81</v>
      </c>
      <c r="O59" s="15" cm="1">
        <f t="array" ref="O59">INDEX($1:$1048576,MATCH(EOMONTH(Q59,-1),$C:$C,0)-1,COLUMN(D58))</f>
        <v>44593</v>
      </c>
      <c r="P59" s="15" cm="1">
        <f t="array" ref="P59">INDEX($1:$1048576,MATCH(Q59,$C:$C,0),COLUMN(D58))</f>
        <v>44619</v>
      </c>
      <c r="Q59" s="17">
        <v>44620</v>
      </c>
      <c r="R59" s="9">
        <f t="shared" si="10"/>
        <v>12030000</v>
      </c>
      <c r="S59" s="9">
        <f t="shared" si="11"/>
        <v>2040000</v>
      </c>
      <c r="T59" s="9">
        <f t="shared" si="12"/>
        <v>82605344.074074075</v>
      </c>
      <c r="U59" s="9">
        <f t="shared" si="13"/>
        <v>351380016.29629618</v>
      </c>
      <c r="V59" s="6">
        <f t="shared" si="14"/>
        <v>0.14563222434147152</v>
      </c>
      <c r="W59" s="3">
        <f t="shared" si="15"/>
        <v>7.193199381761986E-2</v>
      </c>
      <c r="Y59" s="15">
        <v>45412</v>
      </c>
      <c r="Z59" s="6">
        <f t="shared" si="16"/>
        <v>0.14024886307517165</v>
      </c>
      <c r="AA59" s="3">
        <f t="shared" si="17"/>
        <v>8.207158290876336E-2</v>
      </c>
      <c r="AB59" s="1">
        <f t="shared" si="18"/>
        <v>2.4920403520413453E-2</v>
      </c>
    </row>
    <row r="60" spans="3:28" x14ac:dyDescent="0.25">
      <c r="C60" s="15">
        <f t="shared" si="0"/>
        <v>46112</v>
      </c>
      <c r="D60" s="35">
        <v>46090</v>
      </c>
      <c r="E60" s="36">
        <v>346287.97</v>
      </c>
      <c r="F60" s="36">
        <v>79988.59</v>
      </c>
      <c r="G60" s="36">
        <v>266299.38</v>
      </c>
      <c r="H60" s="36">
        <v>65</v>
      </c>
      <c r="I60" s="36">
        <v>86.960999999999999</v>
      </c>
      <c r="J60" s="36">
        <v>84.031999999999996</v>
      </c>
      <c r="K60" s="36">
        <v>3082.56</v>
      </c>
      <c r="L60" s="36">
        <v>3212.87</v>
      </c>
      <c r="M60" s="36">
        <v>3082.56</v>
      </c>
      <c r="O60" s="15" cm="1">
        <f t="array" ref="O60">INDEX($1:$1048576,MATCH(EOMONTH(Q60,-1),$C:$C,0)-1,COLUMN(D59))</f>
        <v>44560</v>
      </c>
      <c r="P60" s="15" cm="1">
        <f t="array" ref="P60">INDEX($1:$1048576,MATCH(Q60,$C:$C,0),COLUMN(D59))</f>
        <v>44592</v>
      </c>
      <c r="Q60" s="17">
        <v>44592</v>
      </c>
      <c r="R60" s="9">
        <f t="shared" si="10"/>
        <v>18230000</v>
      </c>
      <c r="S60" s="9">
        <f t="shared" si="11"/>
        <v>7770000</v>
      </c>
      <c r="T60" s="9">
        <f t="shared" si="12"/>
        <v>81860632.727272734</v>
      </c>
      <c r="U60" s="9">
        <f t="shared" si="13"/>
        <v>354631000.6060608</v>
      </c>
      <c r="V60" s="6">
        <f t="shared" si="14"/>
        <v>0.22269556675349864</v>
      </c>
      <c r="W60" s="3">
        <f t="shared" si="15"/>
        <v>-2.5023217866039383E-2</v>
      </c>
      <c r="Y60" s="15">
        <v>44104</v>
      </c>
      <c r="Z60" s="6">
        <f t="shared" si="16"/>
        <v>0.13620606840769159</v>
      </c>
      <c r="AA60" s="3">
        <f t="shared" si="17"/>
        <v>-0.15779232328981541</v>
      </c>
      <c r="AB60" s="1">
        <f t="shared" si="18"/>
        <v>8.2208491061013425E-2</v>
      </c>
    </row>
    <row r="61" spans="3:28" x14ac:dyDescent="0.25">
      <c r="C61" s="15">
        <f t="shared" si="0"/>
        <v>46112</v>
      </c>
      <c r="D61" s="35">
        <v>46089</v>
      </c>
      <c r="E61" s="36">
        <v>349145.88</v>
      </c>
      <c r="F61" s="36">
        <v>81733.73</v>
      </c>
      <c r="G61" s="36">
        <v>267412.15999999997</v>
      </c>
      <c r="H61" s="36">
        <v>0</v>
      </c>
      <c r="I61" s="36">
        <v>84.542599999999993</v>
      </c>
      <c r="J61" s="36">
        <v>83.816000000000003</v>
      </c>
      <c r="K61" s="36">
        <v>3096.67</v>
      </c>
      <c r="L61" s="36">
        <v>3169.63</v>
      </c>
      <c r="M61" s="36">
        <v>3096.67</v>
      </c>
      <c r="O61" s="15" cm="1">
        <f t="array" ref="O61">INDEX($1:$1048576,MATCH(EOMONTH(Q61,-1),$C:$C,0)-1,COLUMN(D60))</f>
        <v>44529</v>
      </c>
      <c r="P61" s="15" cm="1">
        <f t="array" ref="P61">INDEX($1:$1048576,MATCH(Q61,$C:$C,0),COLUMN(D60))</f>
        <v>44559</v>
      </c>
      <c r="Q61" s="17">
        <v>44561</v>
      </c>
      <c r="R61" s="9">
        <f t="shared" si="10"/>
        <v>45985000</v>
      </c>
      <c r="S61" s="9">
        <f t="shared" si="11"/>
        <v>12705000</v>
      </c>
      <c r="T61" s="9">
        <f t="shared" si="12"/>
        <v>94515784.193548426</v>
      </c>
      <c r="U61" s="9">
        <f t="shared" si="13"/>
        <v>354841669.35483873</v>
      </c>
      <c r="V61" s="6">
        <f t="shared" si="14"/>
        <v>0.48653249181991021</v>
      </c>
      <c r="W61" s="3">
        <f t="shared" si="15"/>
        <v>-3.0998816805723845E-3</v>
      </c>
      <c r="Y61" s="15">
        <v>44500</v>
      </c>
      <c r="Z61" s="6">
        <f t="shared" si="16"/>
        <v>0.13441276063389609</v>
      </c>
      <c r="AA61" s="3">
        <f t="shared" si="17"/>
        <v>0.10991929717029321</v>
      </c>
      <c r="AB61" s="1">
        <f t="shared" si="18"/>
        <v>0.13071112525325418</v>
      </c>
    </row>
    <row r="62" spans="3:28" x14ac:dyDescent="0.25">
      <c r="C62" s="15">
        <f t="shared" si="0"/>
        <v>46112</v>
      </c>
      <c r="D62" s="35">
        <v>46088</v>
      </c>
      <c r="E62" s="36">
        <v>349145.88</v>
      </c>
      <c r="F62" s="36">
        <v>81733.73</v>
      </c>
      <c r="G62" s="36">
        <v>267412.15999999997</v>
      </c>
      <c r="H62" s="36">
        <v>0</v>
      </c>
      <c r="I62" s="36">
        <v>84.542599999999993</v>
      </c>
      <c r="J62" s="36">
        <v>83.816000000000003</v>
      </c>
      <c r="K62" s="36">
        <v>3096.67</v>
      </c>
      <c r="L62" s="36">
        <v>3169.63</v>
      </c>
      <c r="M62" s="36">
        <v>3096.67</v>
      </c>
      <c r="O62" s="15" cm="1">
        <f t="array" ref="O62">INDEX($1:$1048576,MATCH(EOMONTH(Q62,-1),$C:$C,0)-1,COLUMN(D61))</f>
        <v>44501</v>
      </c>
      <c r="P62" s="15" cm="1">
        <f t="array" ref="P62">INDEX($1:$1048576,MATCH(Q62,$C:$C,0),COLUMN(D61))</f>
        <v>44528</v>
      </c>
      <c r="Q62" s="17">
        <v>44530</v>
      </c>
      <c r="R62" s="9">
        <f t="shared" si="10"/>
        <v>5515000</v>
      </c>
      <c r="S62" s="9">
        <f t="shared" si="11"/>
        <v>1175000</v>
      </c>
      <c r="T62" s="9">
        <f t="shared" si="12"/>
        <v>97199071.428571433</v>
      </c>
      <c r="U62" s="9">
        <f t="shared" si="13"/>
        <v>353092582.14285719</v>
      </c>
      <c r="V62" s="6">
        <f t="shared" si="14"/>
        <v>5.6739225168964721E-2</v>
      </c>
      <c r="W62" s="3">
        <f t="shared" si="15"/>
        <v>-3.6973112354176607E-2</v>
      </c>
      <c r="Y62" s="15">
        <v>43830</v>
      </c>
      <c r="Z62" s="6">
        <f t="shared" si="16"/>
        <v>0.13073992298047171</v>
      </c>
      <c r="AA62" s="3">
        <f t="shared" si="17"/>
        <v>4.828537874339392E-2</v>
      </c>
      <c r="AB62" s="1">
        <f t="shared" si="18"/>
        <v>1.1883746707661994E-2</v>
      </c>
    </row>
    <row r="63" spans="3:28" x14ac:dyDescent="0.25">
      <c r="C63" s="15">
        <f t="shared" si="0"/>
        <v>46112</v>
      </c>
      <c r="D63" s="35">
        <v>46087</v>
      </c>
      <c r="E63" s="36">
        <v>349145.88</v>
      </c>
      <c r="F63" s="36">
        <v>81733.73</v>
      </c>
      <c r="G63" s="36">
        <v>267412.15999999997</v>
      </c>
      <c r="H63" s="36">
        <v>149</v>
      </c>
      <c r="I63" s="36">
        <v>84.542599999999993</v>
      </c>
      <c r="J63" s="36">
        <v>83.816000000000003</v>
      </c>
      <c r="K63" s="36">
        <v>3096.67</v>
      </c>
      <c r="L63" s="36">
        <v>3169.63</v>
      </c>
      <c r="M63" s="36">
        <v>3096.67</v>
      </c>
      <c r="O63" s="15" cm="1">
        <f t="array" ref="O63">INDEX($1:$1048576,MATCH(EOMONTH(Q63,-1),$C:$C,0)-1,COLUMN(D62))</f>
        <v>44468</v>
      </c>
      <c r="P63" s="15" cm="1">
        <f t="array" ref="P63">INDEX($1:$1048576,MATCH(Q63,$C:$C,0),COLUMN(D62))</f>
        <v>44500</v>
      </c>
      <c r="Q63" s="17">
        <v>44500</v>
      </c>
      <c r="R63" s="9">
        <f t="shared" si="10"/>
        <v>13290000</v>
      </c>
      <c r="S63" s="9">
        <f t="shared" si="11"/>
        <v>7585000</v>
      </c>
      <c r="T63" s="9">
        <f t="shared" si="12"/>
        <v>98874540.909090891</v>
      </c>
      <c r="U63" s="9">
        <f t="shared" si="13"/>
        <v>358151819.99999994</v>
      </c>
      <c r="V63" s="6">
        <f t="shared" si="14"/>
        <v>0.13441276063389609</v>
      </c>
      <c r="W63" s="3">
        <f t="shared" si="15"/>
        <v>0.10991929717029321</v>
      </c>
      <c r="Y63" s="15">
        <v>44316</v>
      </c>
      <c r="Z63" s="6">
        <f t="shared" si="16"/>
        <v>0.12263171375270109</v>
      </c>
      <c r="AA63" s="3">
        <f t="shared" si="17"/>
        <v>8.6065761382978334E-2</v>
      </c>
      <c r="AB63" s="1">
        <f t="shared" si="18"/>
        <v>7.271385088422487E-2</v>
      </c>
    </row>
    <row r="64" spans="3:28" x14ac:dyDescent="0.25">
      <c r="C64" s="15">
        <f t="shared" si="0"/>
        <v>46112</v>
      </c>
      <c r="D64" s="35">
        <v>46086</v>
      </c>
      <c r="E64" s="36">
        <v>351341.91</v>
      </c>
      <c r="F64" s="36">
        <v>81235.3</v>
      </c>
      <c r="G64" s="36">
        <v>270106.63</v>
      </c>
      <c r="H64" s="36">
        <v>511</v>
      </c>
      <c r="I64" s="36">
        <v>82.244500000000002</v>
      </c>
      <c r="J64" s="36">
        <v>81.686999999999998</v>
      </c>
      <c r="K64" s="36">
        <v>3048.61</v>
      </c>
      <c r="L64" s="36">
        <v>3205.32</v>
      </c>
      <c r="M64" s="36">
        <v>3048.61</v>
      </c>
      <c r="O64" s="15" cm="1">
        <f t="array" ref="O64">INDEX($1:$1048576,MATCH(EOMONTH(Q64,-1),$C:$C,0)-1,COLUMN(D63))</f>
        <v>44438</v>
      </c>
      <c r="P64" s="15" cm="1">
        <f t="array" ref="P64">INDEX($1:$1048576,MATCH(Q64,$C:$C,0),COLUMN(D63))</f>
        <v>44467</v>
      </c>
      <c r="Q64" s="17">
        <v>44469</v>
      </c>
      <c r="R64" s="9">
        <f t="shared" si="10"/>
        <v>28225000</v>
      </c>
      <c r="S64" s="9">
        <f t="shared" si="11"/>
        <v>19130000</v>
      </c>
      <c r="T64" s="9">
        <f t="shared" si="12"/>
        <v>104313001</v>
      </c>
      <c r="U64" s="9">
        <f t="shared" si="13"/>
        <v>361116287.99999994</v>
      </c>
      <c r="V64" s="6">
        <f t="shared" si="14"/>
        <v>0.27057988677748807</v>
      </c>
      <c r="W64" s="3">
        <f t="shared" si="15"/>
        <v>-6.575553336661677E-2</v>
      </c>
      <c r="Y64" s="15">
        <v>45260</v>
      </c>
      <c r="Z64" s="6">
        <f t="shared" si="16"/>
        <v>0.11904083009172393</v>
      </c>
      <c r="AA64" s="3">
        <f t="shared" si="17"/>
        <v>7.2446937524908189E-2</v>
      </c>
      <c r="AB64" s="1">
        <f t="shared" si="18"/>
        <v>0.17793076185519063</v>
      </c>
    </row>
    <row r="65" spans="3:28" x14ac:dyDescent="0.25">
      <c r="C65" s="15">
        <f t="shared" si="0"/>
        <v>46112</v>
      </c>
      <c r="D65" s="35">
        <v>46085</v>
      </c>
      <c r="E65" s="36">
        <v>352219.88</v>
      </c>
      <c r="F65" s="36">
        <v>87143.49</v>
      </c>
      <c r="G65" s="36">
        <v>265076.38</v>
      </c>
      <c r="H65" s="36">
        <v>261</v>
      </c>
      <c r="I65" s="36">
        <v>83.55</v>
      </c>
      <c r="J65" s="36">
        <v>82.632999999999996</v>
      </c>
      <c r="K65" s="36">
        <v>3126.69</v>
      </c>
      <c r="L65" s="36">
        <v>3264.02</v>
      </c>
      <c r="M65" s="36">
        <v>3126.69</v>
      </c>
      <c r="O65" s="15" cm="1">
        <f t="array" ref="O65">INDEX($1:$1048576,MATCH(EOMONTH(Q65,-1),$C:$C,0)-1,COLUMN(D64))</f>
        <v>44406</v>
      </c>
      <c r="P65" s="15" cm="1">
        <f t="array" ref="P65">INDEX($1:$1048576,MATCH(Q65,$C:$C,0),COLUMN(D64))</f>
        <v>44437</v>
      </c>
      <c r="Q65" s="17">
        <v>44439</v>
      </c>
      <c r="R65" s="9">
        <f t="shared" si="10"/>
        <v>10925000</v>
      </c>
      <c r="S65" s="9">
        <f t="shared" si="11"/>
        <v>8145000</v>
      </c>
      <c r="T65" s="9">
        <f t="shared" si="12"/>
        <v>107513730.62500004</v>
      </c>
      <c r="U65" s="9">
        <f t="shared" si="13"/>
        <v>359879843.43750006</v>
      </c>
      <c r="V65" s="6">
        <f t="shared" si="14"/>
        <v>0.1016149280328258</v>
      </c>
      <c r="W65" s="3">
        <f t="shared" si="15"/>
        <v>-5.8327846235851091E-2</v>
      </c>
      <c r="Y65" s="15">
        <v>45869</v>
      </c>
      <c r="Z65" s="6">
        <f t="shared" si="16"/>
        <v>0.10843122081053458</v>
      </c>
      <c r="AA65" s="3">
        <f t="shared" si="17"/>
        <v>5.8117830814136968E-2</v>
      </c>
      <c r="AB65" s="1">
        <f t="shared" si="18"/>
        <v>7.3040300053558119E-2</v>
      </c>
    </row>
    <row r="66" spans="3:28" x14ac:dyDescent="0.25">
      <c r="C66" s="15">
        <f t="shared" si="0"/>
        <v>46112</v>
      </c>
      <c r="D66" s="35">
        <v>46084</v>
      </c>
      <c r="E66" s="36">
        <v>355173.81</v>
      </c>
      <c r="F66" s="36">
        <v>87985.49</v>
      </c>
      <c r="G66" s="36">
        <v>267188.34000000003</v>
      </c>
      <c r="H66" s="36">
        <v>607</v>
      </c>
      <c r="I66" s="36">
        <v>82.020499999999998</v>
      </c>
      <c r="J66" s="36">
        <v>82.923000000000002</v>
      </c>
      <c r="K66" s="36">
        <v>3097.15</v>
      </c>
      <c r="L66" s="36">
        <v>3524.13</v>
      </c>
      <c r="M66" s="36">
        <v>3097.15</v>
      </c>
      <c r="O66" s="15" cm="1">
        <f t="array" ref="O66">INDEX($1:$1048576,MATCH(EOMONTH(Q66,-1),$C:$C,0)-1,COLUMN(D65))</f>
        <v>44376</v>
      </c>
      <c r="P66" s="15" cm="1">
        <f t="array" ref="P66">INDEX($1:$1048576,MATCH(Q66,$C:$C,0),COLUMN(D65))</f>
        <v>44405</v>
      </c>
      <c r="Q66" s="17">
        <v>44408</v>
      </c>
      <c r="R66" s="9">
        <f t="shared" si="10"/>
        <v>32520000</v>
      </c>
      <c r="S66" s="9">
        <f t="shared" si="11"/>
        <v>15905000</v>
      </c>
      <c r="T66" s="9">
        <f t="shared" si="12"/>
        <v>111513780.66666664</v>
      </c>
      <c r="U66" s="9">
        <f t="shared" si="13"/>
        <v>351455849</v>
      </c>
      <c r="V66" s="6">
        <f t="shared" si="14"/>
        <v>0.29162315012175694</v>
      </c>
      <c r="W66" s="3">
        <f t="shared" si="15"/>
        <v>-3.141635497338318E-2</v>
      </c>
      <c r="Y66" s="15">
        <v>45473</v>
      </c>
      <c r="Z66" s="6">
        <f t="shared" si="16"/>
        <v>0.10500093116635305</v>
      </c>
      <c r="AA66" s="3">
        <f t="shared" si="17"/>
        <v>-7.0631183195822123E-2</v>
      </c>
      <c r="AB66" s="1">
        <f t="shared" si="18"/>
        <v>0.14377013844056449</v>
      </c>
    </row>
    <row r="67" spans="3:28" x14ac:dyDescent="0.25">
      <c r="C67" s="15">
        <f t="shared" si="0"/>
        <v>46112</v>
      </c>
      <c r="D67" s="35">
        <v>46083</v>
      </c>
      <c r="E67" s="36">
        <v>357565.38</v>
      </c>
      <c r="F67" s="36">
        <v>88775.87</v>
      </c>
      <c r="G67" s="36">
        <v>268789.5</v>
      </c>
      <c r="H67" s="36">
        <v>241</v>
      </c>
      <c r="I67" s="36">
        <v>89.378</v>
      </c>
      <c r="J67" s="36">
        <v>88.284000000000006</v>
      </c>
      <c r="K67" s="36">
        <v>3468.79</v>
      </c>
      <c r="L67" s="36">
        <v>3473.43</v>
      </c>
      <c r="M67" s="36">
        <v>3468.79</v>
      </c>
      <c r="O67" s="15" cm="1">
        <f t="array" ref="O67">INDEX($1:$1048576,MATCH(EOMONTH(Q67,-1),$C:$C,0)-1,COLUMN(D66))</f>
        <v>44348</v>
      </c>
      <c r="P67" s="15" cm="1">
        <f t="array" ref="P67">INDEX($1:$1048576,MATCH(Q67,$C:$C,0),COLUMN(D66))</f>
        <v>44375</v>
      </c>
      <c r="Q67" s="17">
        <v>44377</v>
      </c>
      <c r="R67" s="9">
        <f t="shared" si="10"/>
        <v>3625000</v>
      </c>
      <c r="S67" s="9">
        <f t="shared" si="11"/>
        <v>500000</v>
      </c>
      <c r="T67" s="9">
        <f t="shared" si="12"/>
        <v>110627980</v>
      </c>
      <c r="U67" s="9">
        <f t="shared" si="13"/>
        <v>355000471.4285714</v>
      </c>
      <c r="V67" s="6">
        <f t="shared" si="14"/>
        <v>3.2767478896387696E-2</v>
      </c>
      <c r="W67" s="3">
        <f t="shared" si="15"/>
        <v>-6.3844661864932498E-2</v>
      </c>
      <c r="Y67" s="15">
        <v>43677</v>
      </c>
      <c r="Z67" s="6">
        <f t="shared" si="16"/>
        <v>0.10339957781714131</v>
      </c>
      <c r="AA67" s="3">
        <f t="shared" si="17"/>
        <v>7.391878507758351E-2</v>
      </c>
      <c r="AB67" s="1">
        <f t="shared" si="18"/>
        <v>4.3218178101614955E-3</v>
      </c>
    </row>
    <row r="68" spans="3:28" x14ac:dyDescent="0.25">
      <c r="C68" s="15">
        <f t="shared" si="0"/>
        <v>46112</v>
      </c>
      <c r="D68" s="35">
        <v>46082</v>
      </c>
      <c r="E68" s="36">
        <v>360332.5</v>
      </c>
      <c r="F68" s="36">
        <v>88423.73</v>
      </c>
      <c r="G68" s="36">
        <v>271908.78000000003</v>
      </c>
      <c r="H68" s="36">
        <v>0</v>
      </c>
      <c r="I68" s="36">
        <v>93.786699999999996</v>
      </c>
      <c r="J68" s="36">
        <v>92.682000000000002</v>
      </c>
      <c r="K68" s="36">
        <v>3259.93</v>
      </c>
      <c r="L68" s="36">
        <v>3177.59</v>
      </c>
      <c r="M68" s="36">
        <v>3259.93</v>
      </c>
      <c r="O68" s="15" cm="1">
        <f t="array" ref="O68">INDEX($1:$1048576,MATCH(EOMONTH(Q68,-1),$C:$C,0)-1,COLUMN(D67))</f>
        <v>44316</v>
      </c>
      <c r="P68" s="15" cm="1">
        <f t="array" ref="P68">INDEX($1:$1048576,MATCH(Q68,$C:$C,0),COLUMN(D67))</f>
        <v>44347</v>
      </c>
      <c r="Q68" s="17">
        <v>44347</v>
      </c>
      <c r="R68" s="9">
        <f t="shared" si="10"/>
        <v>21630000</v>
      </c>
      <c r="S68" s="9">
        <f t="shared" si="11"/>
        <v>3925000</v>
      </c>
      <c r="T68" s="9">
        <f t="shared" si="12"/>
        <v>115692058.74999997</v>
      </c>
      <c r="U68" s="9">
        <f t="shared" si="13"/>
        <v>357301535.62499994</v>
      </c>
      <c r="V68" s="6">
        <f t="shared" si="14"/>
        <v>0.18696183846758632</v>
      </c>
      <c r="W68" s="3">
        <f t="shared" si="15"/>
        <v>8.1387048605350218E-2</v>
      </c>
      <c r="Y68" s="15">
        <v>44439</v>
      </c>
      <c r="Z68" s="6">
        <f t="shared" si="16"/>
        <v>0.1016149280328258</v>
      </c>
      <c r="AA68" s="3">
        <f t="shared" si="17"/>
        <v>-5.8327846235851091E-2</v>
      </c>
      <c r="AB68" s="1">
        <f t="shared" si="18"/>
        <v>3.2217501772379635E-2</v>
      </c>
    </row>
    <row r="69" spans="3:28" x14ac:dyDescent="0.25">
      <c r="C69" s="15">
        <f t="shared" si="0"/>
        <v>46112</v>
      </c>
      <c r="D69" s="35">
        <v>46081</v>
      </c>
      <c r="E69" s="36">
        <v>360332.5</v>
      </c>
      <c r="F69" s="36">
        <v>88423.73</v>
      </c>
      <c r="G69" s="36">
        <v>271908.78000000003</v>
      </c>
      <c r="H69" s="36">
        <v>0</v>
      </c>
      <c r="I69" s="36">
        <v>93.786699999999996</v>
      </c>
      <c r="J69" s="36">
        <v>92.682000000000002</v>
      </c>
      <c r="K69" s="36">
        <v>3259.93</v>
      </c>
      <c r="L69" s="36">
        <v>3177.59</v>
      </c>
      <c r="M69" s="36">
        <v>3259.93</v>
      </c>
      <c r="O69" s="15" cm="1">
        <f t="array" ref="O69">INDEX($1:$1048576,MATCH(EOMONTH(Q69,-1),$C:$C,0)-1,COLUMN(D68))</f>
        <v>44285</v>
      </c>
      <c r="P69" s="15" cm="1">
        <f t="array" ref="P69">INDEX($1:$1048576,MATCH(Q69,$C:$C,0),COLUMN(D68))</f>
        <v>44315</v>
      </c>
      <c r="Q69" s="17">
        <v>44316</v>
      </c>
      <c r="R69" s="9">
        <f t="shared" si="10"/>
        <v>14940000</v>
      </c>
      <c r="S69" s="9">
        <f t="shared" si="11"/>
        <v>8465000</v>
      </c>
      <c r="T69" s="9">
        <f t="shared" si="12"/>
        <v>121828192.25806449</v>
      </c>
      <c r="U69" s="9">
        <f t="shared" si="13"/>
        <v>366249071.6129033</v>
      </c>
      <c r="V69" s="6">
        <f t="shared" si="14"/>
        <v>0.12263171375270109</v>
      </c>
      <c r="W69" s="3">
        <f t="shared" si="15"/>
        <v>8.6065761382978334E-2</v>
      </c>
      <c r="Y69" s="15">
        <v>45838</v>
      </c>
      <c r="Z69" s="6">
        <f t="shared" si="16"/>
        <v>0.10138023115818243</v>
      </c>
      <c r="AA69" s="3">
        <f t="shared" si="17"/>
        <v>8.0191000984417407E-2</v>
      </c>
      <c r="AB69" s="1">
        <f t="shared" si="18"/>
        <v>6.5938843940262823E-2</v>
      </c>
    </row>
    <row r="70" spans="3:28" x14ac:dyDescent="0.25">
      <c r="C70" s="15">
        <f t="shared" si="0"/>
        <v>46112</v>
      </c>
      <c r="D70" s="35">
        <v>46080</v>
      </c>
      <c r="E70" s="36">
        <v>360332.5</v>
      </c>
      <c r="F70" s="36">
        <v>88423.73</v>
      </c>
      <c r="G70" s="36">
        <v>271908.78000000003</v>
      </c>
      <c r="H70" s="36">
        <v>306</v>
      </c>
      <c r="I70" s="36">
        <v>93.786699999999996</v>
      </c>
      <c r="J70" s="36">
        <v>92.682000000000002</v>
      </c>
      <c r="K70" s="36">
        <v>3259.93</v>
      </c>
      <c r="L70" s="36">
        <v>3177.59</v>
      </c>
      <c r="M70" s="36">
        <v>3259.93</v>
      </c>
      <c r="O70" s="15" cm="1">
        <f t="array" ref="O70">INDEX($1:$1048576,MATCH(EOMONTH(Q70,-1),$C:$C,0)-1,COLUMN(D69))</f>
        <v>44256</v>
      </c>
      <c r="P70" s="15" cm="1">
        <f t="array" ref="P70">INDEX($1:$1048576,MATCH(Q70,$C:$C,0),COLUMN(D69))</f>
        <v>44284</v>
      </c>
      <c r="Q70" s="17">
        <v>44286</v>
      </c>
      <c r="R70" s="9">
        <f t="shared" si="10"/>
        <v>24300000</v>
      </c>
      <c r="S70" s="9">
        <f t="shared" si="11"/>
        <v>3860000</v>
      </c>
      <c r="T70" s="9">
        <f t="shared" si="12"/>
        <v>128376530.34482758</v>
      </c>
      <c r="U70" s="9">
        <f t="shared" si="13"/>
        <v>378811721.03448272</v>
      </c>
      <c r="V70" s="6">
        <f t="shared" si="14"/>
        <v>0.18928693535125654</v>
      </c>
      <c r="W70" s="3">
        <f t="shared" si="15"/>
        <v>-7.2086108915735261E-2</v>
      </c>
      <c r="Y70" s="15">
        <v>44865</v>
      </c>
      <c r="Z70" s="6">
        <f t="shared" si="16"/>
        <v>9.5734576373958505E-2</v>
      </c>
      <c r="AA70" s="3">
        <f t="shared" si="17"/>
        <v>7.1577597578343184E-3</v>
      </c>
      <c r="AB70" s="1">
        <f t="shared" si="18"/>
        <v>2.6354978502257684E-2</v>
      </c>
    </row>
    <row r="71" spans="3:28" x14ac:dyDescent="0.25">
      <c r="C71" s="15">
        <f t="shared" si="0"/>
        <v>46112</v>
      </c>
      <c r="D71" s="35">
        <v>46079</v>
      </c>
      <c r="E71" s="36">
        <v>360638.94</v>
      </c>
      <c r="F71" s="36">
        <v>86130.4</v>
      </c>
      <c r="G71" s="36">
        <v>274508.53000000003</v>
      </c>
      <c r="H71" s="36">
        <v>4540</v>
      </c>
      <c r="I71" s="36">
        <v>88.3</v>
      </c>
      <c r="J71" s="36">
        <v>86.998000000000005</v>
      </c>
      <c r="K71" s="36">
        <v>3155.03</v>
      </c>
      <c r="L71" s="36">
        <v>2895.33</v>
      </c>
      <c r="M71" s="36">
        <v>3155.03</v>
      </c>
      <c r="O71" s="15" cm="1">
        <f t="array" ref="O71">INDEX($1:$1048576,MATCH(EOMONTH(Q71,-1),$C:$C,0)-1,COLUMN(D70))</f>
        <v>44228</v>
      </c>
      <c r="P71" s="15" cm="1">
        <f t="array" ref="P71">INDEX($1:$1048576,MATCH(Q71,$C:$C,0),COLUMN(D70))</f>
        <v>44255</v>
      </c>
      <c r="Q71" s="17">
        <v>44255</v>
      </c>
      <c r="R71" s="9">
        <f t="shared" si="10"/>
        <v>41115000</v>
      </c>
      <c r="S71" s="9">
        <f t="shared" si="11"/>
        <v>1855000</v>
      </c>
      <c r="T71" s="9">
        <f t="shared" si="12"/>
        <v>146461891.42857146</v>
      </c>
      <c r="U71" s="9">
        <f t="shared" si="13"/>
        <v>396455872.50000012</v>
      </c>
      <c r="V71" s="6">
        <f t="shared" si="14"/>
        <v>0.28072148733687169</v>
      </c>
      <c r="W71" s="3">
        <f t="shared" si="15"/>
        <v>-8.2054282911381532E-2</v>
      </c>
      <c r="Y71" s="15">
        <v>44895</v>
      </c>
      <c r="Z71" s="6">
        <f t="shared" si="16"/>
        <v>9.3651816572503599E-2</v>
      </c>
      <c r="AA71" s="3">
        <f t="shared" si="17"/>
        <v>6.6619794373286911E-2</v>
      </c>
      <c r="AB71" s="1">
        <f t="shared" si="18"/>
        <v>1.2342223827393467E-2</v>
      </c>
    </row>
    <row r="72" spans="3:28" x14ac:dyDescent="0.25">
      <c r="C72" s="15">
        <f t="shared" ref="C72:C135" si="19">IFERROR(IF(DAY(D72)=1,EOMONTH(D72,0),IF(AND(EOMONTH(D72,0)+1-D72&lt;=3,(H72-AVERAGE(H73:H82))/_xlfn.STDEV.S(H73:H82)&gt;3),EOMONTH(D72,1),C73)),C73)</f>
        <v>46081</v>
      </c>
      <c r="D72" s="35">
        <v>46078</v>
      </c>
      <c r="E72" s="36">
        <v>361844.41</v>
      </c>
      <c r="F72" s="36">
        <v>86282.86</v>
      </c>
      <c r="G72" s="36">
        <v>275561.53000000003</v>
      </c>
      <c r="H72" s="36">
        <v>1</v>
      </c>
      <c r="I72" s="36">
        <v>89.229600000000005</v>
      </c>
      <c r="J72" s="36">
        <v>90.988</v>
      </c>
      <c r="K72" s="36">
        <v>3226.09</v>
      </c>
      <c r="L72" s="36">
        <v>2889.5</v>
      </c>
      <c r="M72" s="36">
        <v>3226.09</v>
      </c>
      <c r="O72" s="15" cm="1">
        <f t="array" ref="O72">INDEX($1:$1048576,MATCH(EOMONTH(Q72,-1),$C:$C,0)-1,COLUMN(D71))</f>
        <v>44195</v>
      </c>
      <c r="P72" s="15" cm="1">
        <f t="array" ref="P72">INDEX($1:$1048576,MATCH(Q72,$C:$C,0),COLUMN(D71))</f>
        <v>44227</v>
      </c>
      <c r="Q72" s="17">
        <v>44227</v>
      </c>
      <c r="R72" s="9">
        <f t="shared" ref="R72:R95" si="20">SUMIFS($H:$H,$C:$C,Q72)*5000</f>
        <v>11895000</v>
      </c>
      <c r="S72" s="9">
        <f t="shared" ref="S72:S95" si="21">_xlfn.XLOOKUP(O72,$D:$D,$H:$H,"",0)*5000</f>
        <v>2305000</v>
      </c>
      <c r="T72" s="9">
        <f t="shared" ref="T72:T95" si="22">AVERAGEIFS($F:$F,$C:$C,$Q72)*1000</f>
        <v>150297063.63636369</v>
      </c>
      <c r="U72" s="9">
        <f t="shared" ref="U72:U95" si="23">AVERAGEIFS($E:$E,$C:$C,$Q72)*1000</f>
        <v>396978028.78787875</v>
      </c>
      <c r="V72" s="6">
        <f t="shared" ref="V72:V95" si="24">R72/T72</f>
        <v>7.9143262763798003E-2</v>
      </c>
      <c r="W72" s="3">
        <f t="shared" ref="W72:W95" si="25">(_xlfn.XLOOKUP($P72,$D:$D,$I:$I,"",0)-_xlfn.XLOOKUP(O72,$D:$D,$I:$I,"",0))/_xlfn.XLOOKUP(O72,$D:$D,$I:$I,"",0)</f>
        <v>1.2011144902482222E-2</v>
      </c>
      <c r="Y72" s="15">
        <v>43769</v>
      </c>
      <c r="Z72" s="6">
        <f t="shared" ref="Z72:Z94" si="26">_xlfn.XLOOKUP(Y72,$Q:$Q,$V:$V,"",0)</f>
        <v>8.7945577482862788E-2</v>
      </c>
      <c r="AA72" s="3">
        <f t="shared" ref="AA72:AA94" si="27">_xlfn.XLOOKUP(Y72,$Q:$Q,$W:$W,"",0)</f>
        <v>4.8023629367255564E-2</v>
      </c>
      <c r="AB72" s="1">
        <f t="shared" ref="AB72:AB94" si="28">S72/T73</f>
        <v>1.539729246305117E-2</v>
      </c>
    </row>
    <row r="73" spans="3:28" x14ac:dyDescent="0.25">
      <c r="C73" s="15">
        <f t="shared" si="19"/>
        <v>46081</v>
      </c>
      <c r="D73" s="35">
        <v>46077</v>
      </c>
      <c r="E73" s="36">
        <v>364000.16</v>
      </c>
      <c r="F73" s="36">
        <v>87172.3</v>
      </c>
      <c r="G73" s="36">
        <v>276827.88</v>
      </c>
      <c r="H73" s="36">
        <v>229</v>
      </c>
      <c r="I73" s="36">
        <v>87.156800000000004</v>
      </c>
      <c r="J73" s="36">
        <v>87.506</v>
      </c>
      <c r="K73" s="36">
        <v>3122.01</v>
      </c>
      <c r="L73" s="36">
        <v>2880.23</v>
      </c>
      <c r="M73" s="36">
        <v>3122.01</v>
      </c>
      <c r="O73" s="15" cm="1">
        <f t="array" ref="O73">INDEX($1:$1048576,MATCH(EOMONTH(Q73,-1),$C:$C,0)-1,COLUMN(D72))</f>
        <v>44165</v>
      </c>
      <c r="P73" s="15" cm="1">
        <f t="array" ref="P73">INDEX($1:$1048576,MATCH(Q73,$C:$C,0),COLUMN(D72))</f>
        <v>44194</v>
      </c>
      <c r="Q73" s="17">
        <v>44196</v>
      </c>
      <c r="R73" s="9">
        <f t="shared" si="20"/>
        <v>40840000</v>
      </c>
      <c r="S73" s="9">
        <f t="shared" si="21"/>
        <v>17995000</v>
      </c>
      <c r="T73" s="9">
        <f t="shared" si="22"/>
        <v>149701644.33333331</v>
      </c>
      <c r="U73" s="9">
        <f t="shared" si="23"/>
        <v>393173170.33333319</v>
      </c>
      <c r="V73" s="6">
        <f t="shared" si="24"/>
        <v>0.27280929465987408</v>
      </c>
      <c r="W73" s="3">
        <f t="shared" si="25"/>
        <v>0.15759141494435613</v>
      </c>
      <c r="Y73" s="15">
        <v>44135</v>
      </c>
      <c r="Z73" s="6">
        <f t="shared" si="26"/>
        <v>8.3343853832700529E-2</v>
      </c>
      <c r="AA73" s="3">
        <f t="shared" si="27"/>
        <v>-3.3246517011864964E-2</v>
      </c>
      <c r="AB73" s="1">
        <f t="shared" si="28"/>
        <v>0.12959555424953753</v>
      </c>
    </row>
    <row r="74" spans="3:28" x14ac:dyDescent="0.25">
      <c r="C74" s="15">
        <f t="shared" si="19"/>
        <v>46081</v>
      </c>
      <c r="D74" s="35">
        <v>46076</v>
      </c>
      <c r="E74" s="36">
        <v>364003.13</v>
      </c>
      <c r="F74" s="36">
        <v>88191.05</v>
      </c>
      <c r="G74" s="36">
        <v>275812.06</v>
      </c>
      <c r="H74" s="36">
        <v>36</v>
      </c>
      <c r="I74" s="36">
        <v>88.198599999999999</v>
      </c>
      <c r="J74" s="36">
        <v>86.572999999999993</v>
      </c>
      <c r="K74" s="36">
        <v>2790.81</v>
      </c>
      <c r="L74" s="36">
        <v>2870.76</v>
      </c>
      <c r="M74" s="36">
        <v>2790.81</v>
      </c>
      <c r="O74" s="15" cm="1">
        <f t="array" ref="O74">INDEX($1:$1048576,MATCH(EOMONTH(Q74,-1),$C:$C,0)-1,COLUMN(D73))</f>
        <v>44133</v>
      </c>
      <c r="P74" s="15" cm="1">
        <f t="array" ref="P74">INDEX($1:$1048576,MATCH(Q74,$C:$C,0),COLUMN(D73))</f>
        <v>44164</v>
      </c>
      <c r="Q74" s="17">
        <v>44165</v>
      </c>
      <c r="R74" s="9">
        <f t="shared" si="20"/>
        <v>9795000</v>
      </c>
      <c r="S74" s="9">
        <f t="shared" si="21"/>
        <v>1275000</v>
      </c>
      <c r="T74" s="9">
        <f t="shared" si="22"/>
        <v>138855071.87500003</v>
      </c>
      <c r="U74" s="9">
        <f t="shared" si="23"/>
        <v>383826687.49999994</v>
      </c>
      <c r="V74" s="6">
        <f t="shared" si="24"/>
        <v>7.0541175541773832E-2</v>
      </c>
      <c r="W74" s="3">
        <f t="shared" si="25"/>
        <v>-2.9434400326762394E-2</v>
      </c>
      <c r="Y74" s="15">
        <v>44681</v>
      </c>
      <c r="Z74" s="6">
        <f t="shared" si="26"/>
        <v>7.9182524186400191E-2</v>
      </c>
      <c r="AA74" s="3">
        <f t="shared" si="27"/>
        <v>-6.3140755035580851E-2</v>
      </c>
      <c r="AB74" s="1">
        <f t="shared" si="28"/>
        <v>9.1370089111516058E-3</v>
      </c>
    </row>
    <row r="75" spans="3:28" x14ac:dyDescent="0.25">
      <c r="C75" s="15">
        <f t="shared" si="19"/>
        <v>46081</v>
      </c>
      <c r="D75" s="35">
        <v>46075</v>
      </c>
      <c r="E75" s="36">
        <v>366257.03</v>
      </c>
      <c r="F75" s="36">
        <v>88191.05</v>
      </c>
      <c r="G75" s="36">
        <v>278065.96999999997</v>
      </c>
      <c r="H75" s="36">
        <v>0</v>
      </c>
      <c r="I75" s="36">
        <v>84.647000000000006</v>
      </c>
      <c r="J75" s="36">
        <v>82.343000000000004</v>
      </c>
      <c r="K75" s="36">
        <v>2790.81</v>
      </c>
      <c r="L75" s="36">
        <v>2870.76</v>
      </c>
      <c r="M75" s="36">
        <v>2790.81</v>
      </c>
      <c r="O75" s="15" cm="1">
        <f t="array" ref="O75">INDEX($1:$1048576,MATCH(EOMONTH(Q75,-1),$C:$C,0)-1,COLUMN(D74))</f>
        <v>44103</v>
      </c>
      <c r="P75" s="15" cm="1">
        <f t="array" ref="P75">INDEX($1:$1048576,MATCH(Q75,$C:$C,0),COLUMN(D74))</f>
        <v>44132</v>
      </c>
      <c r="Q75" s="17">
        <v>44135</v>
      </c>
      <c r="R75" s="9">
        <f t="shared" si="20"/>
        <v>11630000</v>
      </c>
      <c r="S75" s="9">
        <f t="shared" si="21"/>
        <v>5130000</v>
      </c>
      <c r="T75" s="9">
        <f t="shared" si="22"/>
        <v>139542383.33333334</v>
      </c>
      <c r="U75" s="9">
        <f t="shared" si="23"/>
        <v>380269966.66666669</v>
      </c>
      <c r="V75" s="6">
        <f t="shared" si="24"/>
        <v>8.3343853832700529E-2</v>
      </c>
      <c r="W75" s="3">
        <f t="shared" si="25"/>
        <v>-3.3246517011864964E-2</v>
      </c>
      <c r="Y75" s="15">
        <v>44227</v>
      </c>
      <c r="Z75" s="6">
        <f t="shared" si="26"/>
        <v>7.9143262763798003E-2</v>
      </c>
      <c r="AA75" s="3">
        <f t="shared" si="27"/>
        <v>1.2011144902482222E-2</v>
      </c>
      <c r="AB75" s="1">
        <f t="shared" si="28"/>
        <v>3.6516181391766808E-2</v>
      </c>
    </row>
    <row r="76" spans="3:28" x14ac:dyDescent="0.25">
      <c r="C76" s="15">
        <f t="shared" si="19"/>
        <v>46081</v>
      </c>
      <c r="D76" s="35">
        <v>46074</v>
      </c>
      <c r="E76" s="36">
        <v>366257.03</v>
      </c>
      <c r="F76" s="36">
        <v>88191.05</v>
      </c>
      <c r="G76" s="36">
        <v>278065.96999999997</v>
      </c>
      <c r="H76" s="36">
        <v>0</v>
      </c>
      <c r="I76" s="36">
        <v>84.647000000000006</v>
      </c>
      <c r="J76" s="36">
        <v>82.343000000000004</v>
      </c>
      <c r="K76" s="36">
        <v>2790.81</v>
      </c>
      <c r="L76" s="36">
        <v>2870.76</v>
      </c>
      <c r="M76" s="36">
        <v>2790.81</v>
      </c>
      <c r="O76" s="15" cm="1">
        <f t="array" ref="O76">INDEX($1:$1048576,MATCH(EOMONTH(Q76,-1),$C:$C,0)-1,COLUMN(D75))</f>
        <v>44075</v>
      </c>
      <c r="P76" s="15" cm="1">
        <f t="array" ref="P76">INDEX($1:$1048576,MATCH(Q76,$C:$C,0),COLUMN(D75))</f>
        <v>44102</v>
      </c>
      <c r="Q76" s="17">
        <v>44104</v>
      </c>
      <c r="R76" s="9">
        <f t="shared" si="20"/>
        <v>19135000</v>
      </c>
      <c r="S76" s="9">
        <f t="shared" si="21"/>
        <v>2350000</v>
      </c>
      <c r="T76" s="9">
        <f t="shared" si="22"/>
        <v>140485664.28571433</v>
      </c>
      <c r="U76" s="9">
        <f t="shared" si="23"/>
        <v>360467085.71428567</v>
      </c>
      <c r="V76" s="6">
        <f t="shared" si="24"/>
        <v>0.13620606840769159</v>
      </c>
      <c r="W76" s="3">
        <f t="shared" si="25"/>
        <v>-0.15779232328981541</v>
      </c>
      <c r="Y76" s="15">
        <v>45169</v>
      </c>
      <c r="Z76" s="6">
        <f t="shared" si="26"/>
        <v>7.4935877433185388E-2</v>
      </c>
      <c r="AA76" s="3">
        <f t="shared" si="27"/>
        <v>-9.2134241205827706E-4</v>
      </c>
      <c r="AB76" s="1">
        <f t="shared" si="28"/>
        <v>1.8176171286449775E-2</v>
      </c>
    </row>
    <row r="77" spans="3:28" x14ac:dyDescent="0.25">
      <c r="C77" s="15">
        <f t="shared" si="19"/>
        <v>46081</v>
      </c>
      <c r="D77" s="35">
        <v>46073</v>
      </c>
      <c r="E77" s="36">
        <v>366257.03</v>
      </c>
      <c r="F77" s="36">
        <v>88191.05</v>
      </c>
      <c r="G77" s="36">
        <v>278065.96999999997</v>
      </c>
      <c r="H77" s="36">
        <v>6</v>
      </c>
      <c r="I77" s="36">
        <v>84.647000000000006</v>
      </c>
      <c r="J77" s="36">
        <v>82.343000000000004</v>
      </c>
      <c r="K77" s="36">
        <v>2790.81</v>
      </c>
      <c r="L77" s="36">
        <v>2870.76</v>
      </c>
      <c r="M77" s="36">
        <v>2790.81</v>
      </c>
      <c r="O77" s="15" cm="1">
        <f t="array" ref="O77">INDEX($1:$1048576,MATCH(EOMONTH(Q77,-1),$C:$C,0)-1,COLUMN(D76))</f>
        <v>44044</v>
      </c>
      <c r="P77" s="15" cm="1">
        <f t="array" ref="P77">INDEX($1:$1048576,MATCH(Q77,$C:$C,0),COLUMN(D76))</f>
        <v>44074</v>
      </c>
      <c r="Q77" s="17">
        <v>44074</v>
      </c>
      <c r="R77" s="9">
        <f t="shared" si="20"/>
        <v>39270000</v>
      </c>
      <c r="S77" s="9">
        <f t="shared" si="21"/>
        <v>0</v>
      </c>
      <c r="T77" s="9">
        <f t="shared" si="22"/>
        <v>129290154.83870965</v>
      </c>
      <c r="U77" s="9">
        <f t="shared" si="23"/>
        <v>338320658.06451607</v>
      </c>
      <c r="V77" s="6">
        <f t="shared" si="24"/>
        <v>0.30373542400803522</v>
      </c>
      <c r="W77" s="3">
        <f t="shared" si="25"/>
        <v>0.15391364959612949</v>
      </c>
      <c r="Y77" s="15">
        <v>45535</v>
      </c>
      <c r="Z77" s="6">
        <f t="shared" si="26"/>
        <v>7.3676258660644187E-2</v>
      </c>
      <c r="AA77" s="3">
        <f t="shared" si="27"/>
        <v>2.6083004829794695E-2</v>
      </c>
      <c r="AB77" s="1">
        <f t="shared" si="28"/>
        <v>0</v>
      </c>
    </row>
    <row r="78" spans="3:28" x14ac:dyDescent="0.25">
      <c r="C78" s="15">
        <f t="shared" si="19"/>
        <v>46081</v>
      </c>
      <c r="D78" s="35">
        <v>46072</v>
      </c>
      <c r="E78" s="36">
        <v>367426.63</v>
      </c>
      <c r="F78" s="36">
        <v>88191.05</v>
      </c>
      <c r="G78" s="36">
        <v>279235.59000000003</v>
      </c>
      <c r="H78" s="36">
        <v>50</v>
      </c>
      <c r="I78" s="36">
        <v>78.508099999999999</v>
      </c>
      <c r="J78" s="36">
        <v>77.634</v>
      </c>
      <c r="K78" s="36">
        <v>2790.81</v>
      </c>
      <c r="L78" s="36">
        <v>2870.76</v>
      </c>
      <c r="M78" s="36">
        <v>2790.81</v>
      </c>
      <c r="O78" s="15" cm="1">
        <f t="array" ref="O78">INDEX($1:$1048576,MATCH(EOMONTH(Q78,-1),$C:$C,0)-1,COLUMN(D77))</f>
        <v>44011</v>
      </c>
      <c r="P78" s="15" cm="1">
        <f t="array" ref="P78">INDEX($1:$1048576,MATCH(Q78,$C:$C,0),COLUMN(D77))</f>
        <v>44043</v>
      </c>
      <c r="Q78" s="17">
        <v>44043</v>
      </c>
      <c r="R78" s="9">
        <f t="shared" si="20"/>
        <v>89940000</v>
      </c>
      <c r="S78" s="9">
        <f t="shared" si="21"/>
        <v>57290000</v>
      </c>
      <c r="T78" s="9">
        <f t="shared" si="22"/>
        <v>126973646.96969697</v>
      </c>
      <c r="U78" s="9">
        <f t="shared" si="23"/>
        <v>326315678.78787869</v>
      </c>
      <c r="V78" s="6">
        <f t="shared" si="24"/>
        <v>0.70833595904719293</v>
      </c>
      <c r="W78" s="3">
        <f t="shared" si="25"/>
        <v>0.36571079790123245</v>
      </c>
      <c r="Y78" s="15">
        <v>44165</v>
      </c>
      <c r="Z78" s="6">
        <f t="shared" si="26"/>
        <v>7.0541175541773832E-2</v>
      </c>
      <c r="AA78" s="3">
        <f t="shared" si="27"/>
        <v>-2.9434400326762394E-2</v>
      </c>
      <c r="AB78" s="1">
        <f t="shared" si="28"/>
        <v>0.66414035094227397</v>
      </c>
    </row>
    <row r="79" spans="3:28" x14ac:dyDescent="0.25">
      <c r="C79" s="15">
        <f t="shared" si="19"/>
        <v>46081</v>
      </c>
      <c r="D79" s="35">
        <v>46071</v>
      </c>
      <c r="E79" s="36">
        <v>368811.72</v>
      </c>
      <c r="F79" s="36">
        <v>88791.72</v>
      </c>
      <c r="G79" s="36">
        <v>280020</v>
      </c>
      <c r="H79" s="36">
        <v>15</v>
      </c>
      <c r="I79" s="36">
        <v>77.202500000000001</v>
      </c>
      <c r="J79" s="36">
        <v>77.597999999999999</v>
      </c>
      <c r="K79" s="36">
        <v>2790.81</v>
      </c>
      <c r="L79" s="36">
        <v>2870.76</v>
      </c>
      <c r="M79" s="36">
        <v>2790.81</v>
      </c>
      <c r="O79" s="15" cm="1">
        <f t="array" ref="O79">INDEX($1:$1048576,MATCH(EOMONTH(Q79,-1),$C:$C,0)-1,COLUMN(D78))</f>
        <v>43983</v>
      </c>
      <c r="P79" s="15" cm="1">
        <f t="array" ref="P79">INDEX($1:$1048576,MATCH(Q79,$C:$C,0),COLUMN(D78))</f>
        <v>44010</v>
      </c>
      <c r="Q79" s="17">
        <v>44012</v>
      </c>
      <c r="R79" s="9">
        <f t="shared" si="20"/>
        <v>320000</v>
      </c>
      <c r="S79" s="9">
        <f t="shared" si="21"/>
        <v>50000</v>
      </c>
      <c r="T79" s="9">
        <f t="shared" si="22"/>
        <v>86261887.142857179</v>
      </c>
      <c r="U79" s="9">
        <f t="shared" si="23"/>
        <v>315809846.42857146</v>
      </c>
      <c r="V79" s="6">
        <f t="shared" si="24"/>
        <v>3.7096336586058243E-3</v>
      </c>
      <c r="W79" s="3">
        <f t="shared" si="25"/>
        <v>-2.7213969218329182E-2</v>
      </c>
      <c r="Y79" s="15">
        <v>45777</v>
      </c>
      <c r="Z79" s="6">
        <f t="shared" si="26"/>
        <v>6.8818690528078721E-2</v>
      </c>
      <c r="AA79" s="3">
        <f t="shared" si="27"/>
        <v>-1.5779882949297837E-2</v>
      </c>
      <c r="AB79" s="1">
        <f t="shared" si="28"/>
        <v>5.6080454312906617E-4</v>
      </c>
    </row>
    <row r="80" spans="3:28" x14ac:dyDescent="0.25">
      <c r="C80" s="15">
        <f t="shared" si="19"/>
        <v>46081</v>
      </c>
      <c r="D80" s="35">
        <v>46070</v>
      </c>
      <c r="E80" s="36">
        <v>371973.5</v>
      </c>
      <c r="F80" s="36">
        <v>92154.880000000005</v>
      </c>
      <c r="G80" s="36">
        <v>279818.63</v>
      </c>
      <c r="H80" s="36">
        <v>29</v>
      </c>
      <c r="I80" s="36">
        <v>73.526399999999995</v>
      </c>
      <c r="J80" s="36">
        <v>73.540000000000006</v>
      </c>
      <c r="K80" s="36">
        <v>2790.81</v>
      </c>
      <c r="L80" s="36">
        <v>2870.76</v>
      </c>
      <c r="M80" s="36">
        <v>2790.81</v>
      </c>
      <c r="O80" s="15" cm="1">
        <f t="array" ref="O80">INDEX($1:$1048576,MATCH(EOMONTH(Q80,-1),$C:$C,0)-1,COLUMN(D79))</f>
        <v>43949</v>
      </c>
      <c r="P80" s="15" cm="1">
        <f t="array" ref="P80">INDEX($1:$1048576,MATCH(Q80,$C:$C,0),COLUMN(D79))</f>
        <v>43982</v>
      </c>
      <c r="Q80" s="17">
        <v>43982</v>
      </c>
      <c r="R80" s="9">
        <f t="shared" si="20"/>
        <v>47050000</v>
      </c>
      <c r="S80" s="9">
        <f t="shared" si="21"/>
        <v>500000</v>
      </c>
      <c r="T80" s="9">
        <f t="shared" si="22"/>
        <v>89157622.941176444</v>
      </c>
      <c r="U80" s="9">
        <f t="shared" si="23"/>
        <v>313400050</v>
      </c>
      <c r="V80" s="6">
        <f t="shared" si="24"/>
        <v>0.5277170750844512</v>
      </c>
      <c r="W80" s="3">
        <f t="shared" si="25"/>
        <v>0.1780434409906762</v>
      </c>
      <c r="Y80" s="15">
        <v>45626</v>
      </c>
      <c r="Z80" s="6">
        <f t="shared" si="26"/>
        <v>6.6557539818693084E-2</v>
      </c>
      <c r="AA80" s="3">
        <f t="shared" si="27"/>
        <v>-0.10523059068044747</v>
      </c>
      <c r="AB80" s="1">
        <f t="shared" si="28"/>
        <v>6.1066985277415256E-3</v>
      </c>
    </row>
    <row r="81" spans="3:28" x14ac:dyDescent="0.25">
      <c r="C81" s="15">
        <f t="shared" si="19"/>
        <v>46081</v>
      </c>
      <c r="D81" s="35">
        <v>46069</v>
      </c>
      <c r="E81" s="36">
        <v>376434.97</v>
      </c>
      <c r="F81" s="36">
        <v>92899.97</v>
      </c>
      <c r="G81" s="36">
        <v>283535</v>
      </c>
      <c r="H81" s="36">
        <v>0</v>
      </c>
      <c r="I81" s="36">
        <v>76.612399999999994</v>
      </c>
      <c r="J81" s="36">
        <v>77.963999999999999</v>
      </c>
      <c r="K81" s="36">
        <v>2790.81</v>
      </c>
      <c r="L81" s="36">
        <v>2870.76</v>
      </c>
      <c r="M81" s="36">
        <v>2790.81</v>
      </c>
      <c r="O81" s="15" cm="1">
        <f t="array" ref="O81">INDEX($1:$1048576,MATCH(EOMONTH(Q81,-1),$C:$C,0)-1,COLUMN(D80))</f>
        <v>43920</v>
      </c>
      <c r="P81" s="15" cm="1">
        <f t="array" ref="P81">INDEX($1:$1048576,MATCH(Q81,$C:$C,0),COLUMN(D80))</f>
        <v>43948</v>
      </c>
      <c r="Q81" s="17">
        <v>43951</v>
      </c>
      <c r="R81" s="9">
        <f t="shared" si="20"/>
        <v>4160000</v>
      </c>
      <c r="S81" s="9">
        <f t="shared" si="21"/>
        <v>3600000</v>
      </c>
      <c r="T81" s="9">
        <f t="shared" si="22"/>
        <v>81877302.068965539</v>
      </c>
      <c r="U81" s="9">
        <f t="shared" si="23"/>
        <v>319168227.58620679</v>
      </c>
      <c r="V81" s="6">
        <f t="shared" si="24"/>
        <v>5.0807731750809493E-2</v>
      </c>
      <c r="W81" s="3">
        <f t="shared" si="25"/>
        <v>8.2584153693936069E-2</v>
      </c>
      <c r="Y81" s="15">
        <v>43708</v>
      </c>
      <c r="Z81" s="6">
        <f t="shared" si="26"/>
        <v>6.0353091295728613E-2</v>
      </c>
      <c r="AA81" s="3">
        <f t="shared" si="27"/>
        <v>0.12371828226867869</v>
      </c>
      <c r="AB81" s="1">
        <f t="shared" si="28"/>
        <v>4.415502021153888E-2</v>
      </c>
    </row>
    <row r="82" spans="3:28" x14ac:dyDescent="0.25">
      <c r="C82" s="15">
        <f t="shared" si="19"/>
        <v>46081</v>
      </c>
      <c r="D82" s="35">
        <v>46068</v>
      </c>
      <c r="E82" s="36">
        <v>376434.97</v>
      </c>
      <c r="F82" s="36">
        <v>92899.97</v>
      </c>
      <c r="G82" s="36">
        <v>283535</v>
      </c>
      <c r="H82" s="36">
        <v>0</v>
      </c>
      <c r="I82" s="36">
        <v>77.4148</v>
      </c>
      <c r="J82" s="36">
        <v>77.963999999999999</v>
      </c>
      <c r="K82" s="36">
        <v>2790.81</v>
      </c>
      <c r="L82" s="36">
        <v>2870.76</v>
      </c>
      <c r="M82" s="36">
        <v>2790.81</v>
      </c>
      <c r="O82" s="15" cm="1">
        <f t="array" ref="O82">INDEX($1:$1048576,MATCH(EOMONTH(Q82,-1),$C:$C,0)-1,COLUMN(D81))</f>
        <v>43888</v>
      </c>
      <c r="P82" s="15" cm="1">
        <f t="array" ref="P82">INDEX($1:$1048576,MATCH(Q82,$C:$C,0),COLUMN(D81))</f>
        <v>43919</v>
      </c>
      <c r="Q82" s="17">
        <v>43921</v>
      </c>
      <c r="R82" s="9">
        <f t="shared" si="20"/>
        <v>22945000</v>
      </c>
      <c r="S82" s="9">
        <f t="shared" si="21"/>
        <v>15115000</v>
      </c>
      <c r="T82" s="9">
        <f t="shared" si="22"/>
        <v>81530933.125</v>
      </c>
      <c r="U82" s="9">
        <f t="shared" si="23"/>
        <v>322599712.49999988</v>
      </c>
      <c r="V82" s="6">
        <f t="shared" si="24"/>
        <v>0.28142692743159992</v>
      </c>
      <c r="W82" s="3">
        <f t="shared" si="25"/>
        <v>-0.18603094233473977</v>
      </c>
      <c r="Y82" s="15">
        <v>45900</v>
      </c>
      <c r="Z82" s="6">
        <f t="shared" si="26"/>
        <v>5.7351664918309044E-2</v>
      </c>
      <c r="AA82" s="3">
        <f t="shared" si="27"/>
        <v>5.1758312192652228E-2</v>
      </c>
      <c r="AB82" s="1">
        <f t="shared" si="28"/>
        <v>0.18797638937339092</v>
      </c>
    </row>
    <row r="83" spans="3:28" x14ac:dyDescent="0.25">
      <c r="C83" s="15">
        <f t="shared" si="19"/>
        <v>46081</v>
      </c>
      <c r="D83" s="35">
        <v>46067</v>
      </c>
      <c r="E83" s="36">
        <v>376434.97</v>
      </c>
      <c r="F83" s="36">
        <v>92899.97</v>
      </c>
      <c r="G83" s="36">
        <v>283535</v>
      </c>
      <c r="H83" s="36">
        <v>0</v>
      </c>
      <c r="I83" s="36">
        <v>77.4148</v>
      </c>
      <c r="J83" s="36">
        <v>77.963999999999999</v>
      </c>
      <c r="K83" s="36">
        <v>2790.81</v>
      </c>
      <c r="L83" s="36">
        <v>2870.76</v>
      </c>
      <c r="M83" s="36">
        <v>2790.81</v>
      </c>
      <c r="O83" s="15" cm="1">
        <f t="array" ref="O83">INDEX($1:$1048576,MATCH(EOMONTH(Q83,-1),$C:$C,0)-1,COLUMN(D82))</f>
        <v>43862</v>
      </c>
      <c r="P83" s="15" cm="1">
        <f t="array" ref="P83">INDEX($1:$1048576,MATCH(Q83,$C:$C,0),COLUMN(D82))</f>
        <v>43887</v>
      </c>
      <c r="Q83" s="17">
        <v>43890</v>
      </c>
      <c r="R83" s="9">
        <f t="shared" si="20"/>
        <v>935000</v>
      </c>
      <c r="S83" s="9">
        <f t="shared" si="21"/>
        <v>0</v>
      </c>
      <c r="T83" s="9">
        <f t="shared" si="22"/>
        <v>80409034.615384579</v>
      </c>
      <c r="U83" s="9">
        <f t="shared" si="23"/>
        <v>321617561.53846157</v>
      </c>
      <c r="V83" s="6">
        <f t="shared" si="24"/>
        <v>1.1628046580490936E-2</v>
      </c>
      <c r="W83" s="3">
        <f t="shared" si="25"/>
        <v>-6.750727449078584E-3</v>
      </c>
      <c r="Y83" s="15">
        <v>45046</v>
      </c>
      <c r="Z83" s="6">
        <f t="shared" si="26"/>
        <v>5.7333599164482496E-2</v>
      </c>
      <c r="AA83" s="3">
        <f t="shared" si="27"/>
        <v>4.2864912354097943E-2</v>
      </c>
      <c r="AB83" s="1">
        <f t="shared" si="28"/>
        <v>0</v>
      </c>
    </row>
    <row r="84" spans="3:28" x14ac:dyDescent="0.25">
      <c r="C84" s="15">
        <f t="shared" si="19"/>
        <v>46081</v>
      </c>
      <c r="D84" s="35">
        <v>46066</v>
      </c>
      <c r="E84" s="36">
        <v>376434.97</v>
      </c>
      <c r="F84" s="36">
        <v>92899.97</v>
      </c>
      <c r="G84" s="36">
        <v>283535</v>
      </c>
      <c r="H84" s="36">
        <v>0</v>
      </c>
      <c r="I84" s="36">
        <v>77.4148</v>
      </c>
      <c r="J84" s="36">
        <v>77.963999999999999</v>
      </c>
      <c r="K84" s="36">
        <v>2790.81</v>
      </c>
      <c r="L84" s="36">
        <v>2870.76</v>
      </c>
      <c r="M84" s="36">
        <v>2790.81</v>
      </c>
      <c r="O84" s="15" cm="1">
        <f t="array" ref="O84">INDEX($1:$1048576,MATCH(EOMONTH(Q84,-1),$C:$C,0)-1,COLUMN(D83))</f>
        <v>43831</v>
      </c>
      <c r="P84" s="15" cm="1">
        <f t="array" ref="P84">INDEX($1:$1048576,MATCH(Q84,$C:$C,0),COLUMN(D83))</f>
        <v>43861</v>
      </c>
      <c r="Q84" s="17">
        <v>43861</v>
      </c>
      <c r="R84" s="9">
        <f t="shared" si="20"/>
        <v>4710000</v>
      </c>
      <c r="S84" s="9">
        <f t="shared" si="21"/>
        <v>0</v>
      </c>
      <c r="T84" s="9">
        <f t="shared" si="22"/>
        <v>84395673.870967776</v>
      </c>
      <c r="U84" s="9">
        <f t="shared" si="23"/>
        <v>320021322.58064508</v>
      </c>
      <c r="V84" s="6">
        <f t="shared" si="24"/>
        <v>5.5808547807807078E-2</v>
      </c>
      <c r="W84" s="3">
        <f t="shared" si="25"/>
        <v>1.061446255531277E-2</v>
      </c>
      <c r="Y84" s="15">
        <v>44530</v>
      </c>
      <c r="Z84" s="6">
        <f t="shared" si="26"/>
        <v>5.6739225168964721E-2</v>
      </c>
      <c r="AA84" s="3">
        <f t="shared" si="27"/>
        <v>-3.6973112354176607E-2</v>
      </c>
      <c r="AB84" s="1">
        <f t="shared" si="28"/>
        <v>0</v>
      </c>
    </row>
    <row r="85" spans="3:28" x14ac:dyDescent="0.25">
      <c r="C85" s="15">
        <f t="shared" si="19"/>
        <v>46081</v>
      </c>
      <c r="D85" s="35">
        <v>46065</v>
      </c>
      <c r="E85" s="36">
        <v>379233</v>
      </c>
      <c r="F85" s="36">
        <v>93030.19</v>
      </c>
      <c r="G85" s="36">
        <v>286202.81</v>
      </c>
      <c r="H85" s="36">
        <v>0</v>
      </c>
      <c r="I85" s="36">
        <v>75.284599999999998</v>
      </c>
      <c r="J85" s="36">
        <v>75.682000000000002</v>
      </c>
      <c r="K85" s="36">
        <v>2849.86</v>
      </c>
      <c r="L85" s="36">
        <v>3191.06</v>
      </c>
      <c r="M85" s="36">
        <v>2849.86</v>
      </c>
      <c r="O85" s="15" cm="1">
        <f t="array" ref="O85">INDEX($1:$1048576,MATCH(EOMONTH(Q85,-1),$C:$C,0)-1,COLUMN(D84))</f>
        <v>43800</v>
      </c>
      <c r="P85" s="15" cm="1">
        <f t="array" ref="P85">INDEX($1:$1048576,MATCH(Q85,$C:$C,0),COLUMN(D84))</f>
        <v>43830</v>
      </c>
      <c r="Q85" s="17">
        <v>43830</v>
      </c>
      <c r="R85" s="9">
        <f t="shared" si="20"/>
        <v>11325000</v>
      </c>
      <c r="S85" s="9">
        <f t="shared" si="21"/>
        <v>0</v>
      </c>
      <c r="T85" s="9">
        <f t="shared" si="22"/>
        <v>86622354.838709712</v>
      </c>
      <c r="U85" s="9">
        <f t="shared" si="23"/>
        <v>316353048.38709682</v>
      </c>
      <c r="V85" s="6">
        <f t="shared" si="24"/>
        <v>0.13073992298047171</v>
      </c>
      <c r="W85" s="3">
        <f t="shared" si="25"/>
        <v>4.828537874339392E-2</v>
      </c>
      <c r="Y85" s="15">
        <v>43861</v>
      </c>
      <c r="Z85" s="6">
        <f t="shared" si="26"/>
        <v>5.5808547807807078E-2</v>
      </c>
      <c r="AA85" s="3">
        <f t="shared" si="27"/>
        <v>1.061446255531277E-2</v>
      </c>
      <c r="AB85" s="1">
        <f t="shared" si="28"/>
        <v>0</v>
      </c>
    </row>
    <row r="86" spans="3:28" x14ac:dyDescent="0.25">
      <c r="C86" s="15">
        <f t="shared" si="19"/>
        <v>46081</v>
      </c>
      <c r="D86" s="35">
        <v>46064</v>
      </c>
      <c r="E86" s="36">
        <v>381568.81</v>
      </c>
      <c r="F86" s="36">
        <v>98138.01</v>
      </c>
      <c r="G86" s="36">
        <v>283430.78000000003</v>
      </c>
      <c r="H86" s="36">
        <v>3</v>
      </c>
      <c r="I86" s="36">
        <v>84.279300000000006</v>
      </c>
      <c r="J86" s="36">
        <v>83.92</v>
      </c>
      <c r="K86" s="36">
        <v>2878.99</v>
      </c>
      <c r="L86" s="36">
        <v>3204.09</v>
      </c>
      <c r="M86" s="36">
        <v>2878.99</v>
      </c>
      <c r="O86" s="15" cm="1">
        <f t="array" ref="O86">INDEX($1:$1048576,MATCH(EOMONTH(Q86,-1),$C:$C,0)-1,COLUMN(D85))</f>
        <v>43768</v>
      </c>
      <c r="P86" s="15" cm="1">
        <f t="array" ref="P86">INDEX($1:$1048576,MATCH(Q86,$C:$C,0),COLUMN(D85))</f>
        <v>43799</v>
      </c>
      <c r="Q86" s="17">
        <v>43799</v>
      </c>
      <c r="R86" s="9">
        <f t="shared" si="20"/>
        <v>13215000</v>
      </c>
      <c r="S86" s="9">
        <f t="shared" si="21"/>
        <v>1510000</v>
      </c>
      <c r="T86" s="9">
        <f t="shared" si="22"/>
        <v>78514988.12499997</v>
      </c>
      <c r="U86" s="9">
        <f t="shared" si="23"/>
        <v>314918871.87499988</v>
      </c>
      <c r="V86" s="6">
        <f t="shared" si="24"/>
        <v>0.16831181301283557</v>
      </c>
      <c r="W86" s="3">
        <f t="shared" si="25"/>
        <v>-4.6472564389697553E-2</v>
      </c>
      <c r="Y86" s="15">
        <v>43951</v>
      </c>
      <c r="Z86" s="6">
        <f t="shared" si="26"/>
        <v>5.0807731750809493E-2</v>
      </c>
      <c r="AA86" s="3">
        <f t="shared" si="27"/>
        <v>8.2584153693936069E-2</v>
      </c>
      <c r="AB86" s="1">
        <f t="shared" si="28"/>
        <v>1.8809889801575469E-2</v>
      </c>
    </row>
    <row r="87" spans="3:28" x14ac:dyDescent="0.25">
      <c r="C87" s="15">
        <f t="shared" si="19"/>
        <v>46081</v>
      </c>
      <c r="D87" s="35">
        <v>46063</v>
      </c>
      <c r="E87" s="36">
        <v>386273.03</v>
      </c>
      <c r="F87" s="36">
        <v>101394.89</v>
      </c>
      <c r="G87" s="36">
        <v>284878.15999999997</v>
      </c>
      <c r="H87" s="36">
        <v>102</v>
      </c>
      <c r="I87" s="36">
        <v>80.809600000000003</v>
      </c>
      <c r="J87" s="36">
        <v>80.384</v>
      </c>
      <c r="K87" s="36">
        <v>2787.41</v>
      </c>
      <c r="L87" s="36">
        <v>3424.23</v>
      </c>
      <c r="M87" s="36">
        <v>2787.41</v>
      </c>
      <c r="O87" s="15" cm="1">
        <f t="array" ref="O87">INDEX($1:$1048576,MATCH(EOMONTH(Q87,-1),$C:$C,0)-1,COLUMN(D86))</f>
        <v>43738</v>
      </c>
      <c r="P87" s="15" cm="1">
        <f t="array" ref="P87">INDEX($1:$1048576,MATCH(Q87,$C:$C,0),COLUMN(D86))</f>
        <v>43767</v>
      </c>
      <c r="Q87" s="17">
        <v>43769</v>
      </c>
      <c r="R87" s="9">
        <f t="shared" si="20"/>
        <v>7060000</v>
      </c>
      <c r="S87" s="9">
        <f t="shared" si="21"/>
        <v>2925000</v>
      </c>
      <c r="T87" s="9">
        <f t="shared" si="22"/>
        <v>80276919</v>
      </c>
      <c r="U87" s="9">
        <f t="shared" si="23"/>
        <v>314563030.00000006</v>
      </c>
      <c r="V87" s="6">
        <f t="shared" si="24"/>
        <v>8.7945577482862788E-2</v>
      </c>
      <c r="W87" s="3">
        <f t="shared" si="25"/>
        <v>4.8023629367255564E-2</v>
      </c>
      <c r="Y87" s="15">
        <v>45230</v>
      </c>
      <c r="Z87" s="6">
        <f t="shared" si="26"/>
        <v>5.0535322227522175E-2</v>
      </c>
      <c r="AA87" s="3">
        <f t="shared" si="27"/>
        <v>4.2399513063865295E-2</v>
      </c>
      <c r="AB87" s="1">
        <f t="shared" si="28"/>
        <v>3.4928231254147013E-2</v>
      </c>
    </row>
    <row r="88" spans="3:28" x14ac:dyDescent="0.25">
      <c r="C88" s="15">
        <f t="shared" si="19"/>
        <v>46081</v>
      </c>
      <c r="D88" s="35">
        <v>46062</v>
      </c>
      <c r="E88" s="36">
        <v>390466.03</v>
      </c>
      <c r="F88" s="36">
        <v>102256.63</v>
      </c>
      <c r="G88" s="36">
        <v>288209.38</v>
      </c>
      <c r="H88" s="36">
        <v>429</v>
      </c>
      <c r="I88" s="36">
        <v>83.399000000000001</v>
      </c>
      <c r="J88" s="36">
        <v>82.233999999999995</v>
      </c>
      <c r="K88" s="36">
        <v>2818.31</v>
      </c>
      <c r="L88" s="36">
        <v>3800.52</v>
      </c>
      <c r="M88" s="36">
        <v>2818.31</v>
      </c>
      <c r="O88" s="15" cm="1">
        <f t="array" ref="O88">INDEX($1:$1048576,MATCH(EOMONTH(Q88,-1),$C:$C,0)-1,COLUMN(D87))</f>
        <v>43706</v>
      </c>
      <c r="P88" s="15" cm="1">
        <f t="array" ref="P88">INDEX($1:$1048576,MATCH(Q88,$C:$C,0),COLUMN(D87))</f>
        <v>43737</v>
      </c>
      <c r="Q88" s="17">
        <v>43738</v>
      </c>
      <c r="R88" s="9">
        <f t="shared" si="20"/>
        <v>44215000</v>
      </c>
      <c r="S88" s="9">
        <f t="shared" si="21"/>
        <v>24310000</v>
      </c>
      <c r="T88" s="9">
        <f t="shared" si="22"/>
        <v>83743146.87500003</v>
      </c>
      <c r="U88" s="9">
        <f t="shared" si="23"/>
        <v>314056131.25000012</v>
      </c>
      <c r="V88" s="6">
        <f t="shared" si="24"/>
        <v>0.52798350253063597</v>
      </c>
      <c r="W88" s="3">
        <f t="shared" si="25"/>
        <v>-3.9749274648272784E-2</v>
      </c>
      <c r="Y88" s="15">
        <v>44804</v>
      </c>
      <c r="Z88" s="6">
        <f t="shared" si="26"/>
        <v>3.870495071247778E-2</v>
      </c>
      <c r="AA88" s="3">
        <f t="shared" si="27"/>
        <v>-7.8621062194612873E-2</v>
      </c>
      <c r="AB88" s="1">
        <f t="shared" si="28"/>
        <v>0.26199708024985047</v>
      </c>
    </row>
    <row r="89" spans="3:28" x14ac:dyDescent="0.25">
      <c r="C89" s="15">
        <f t="shared" si="19"/>
        <v>46081</v>
      </c>
      <c r="D89" s="35">
        <v>46061</v>
      </c>
      <c r="E89" s="36">
        <v>394511.44</v>
      </c>
      <c r="F89" s="36">
        <v>102547.55</v>
      </c>
      <c r="G89" s="36">
        <v>291963.88</v>
      </c>
      <c r="H89" s="36">
        <v>0</v>
      </c>
      <c r="I89" s="36">
        <v>77.8369</v>
      </c>
      <c r="J89" s="36">
        <v>76.894999999999996</v>
      </c>
      <c r="K89" s="36">
        <v>2623.6</v>
      </c>
      <c r="L89" s="36">
        <v>3791.87</v>
      </c>
      <c r="M89" s="36">
        <v>2623.6</v>
      </c>
      <c r="O89" s="15" cm="1">
        <f t="array" ref="O89">INDEX($1:$1048576,MATCH(EOMONTH(Q89,-1),$C:$C,0)-1,COLUMN(D88))</f>
        <v>43678</v>
      </c>
      <c r="P89" s="15" cm="1">
        <f t="array" ref="P89">INDEX($1:$1048576,MATCH(Q89,$C:$C,0),COLUMN(D88))</f>
        <v>43705</v>
      </c>
      <c r="Q89" s="17">
        <v>43708</v>
      </c>
      <c r="R89" s="9">
        <f t="shared" si="20"/>
        <v>5600000</v>
      </c>
      <c r="S89" s="9">
        <f t="shared" si="21"/>
        <v>330000</v>
      </c>
      <c r="T89" s="9">
        <f t="shared" si="22"/>
        <v>92787293.571428552</v>
      </c>
      <c r="U89" s="9">
        <f t="shared" si="23"/>
        <v>311744017.85714281</v>
      </c>
      <c r="V89" s="6">
        <f t="shared" si="24"/>
        <v>6.0353091295728613E-2</v>
      </c>
      <c r="W89" s="3">
        <f t="shared" si="25"/>
        <v>0.12371828226867869</v>
      </c>
      <c r="Y89" s="15">
        <v>43585</v>
      </c>
      <c r="Z89" s="6">
        <f t="shared" si="26"/>
        <v>3.515199320153941E-2</v>
      </c>
      <c r="AA89" s="3">
        <f t="shared" si="27"/>
        <v>-2.2026286024221489E-3</v>
      </c>
      <c r="AB89" s="1">
        <f t="shared" si="28"/>
        <v>3.5451283823019876E-3</v>
      </c>
    </row>
    <row r="90" spans="3:28" x14ac:dyDescent="0.25">
      <c r="C90" s="15">
        <f t="shared" si="19"/>
        <v>46081</v>
      </c>
      <c r="D90" s="35">
        <v>46060</v>
      </c>
      <c r="E90" s="36">
        <v>394511.44</v>
      </c>
      <c r="F90" s="36">
        <v>102547.55</v>
      </c>
      <c r="G90" s="36">
        <v>291963.88</v>
      </c>
      <c r="H90" s="36">
        <v>0</v>
      </c>
      <c r="I90" s="36">
        <v>77.8369</v>
      </c>
      <c r="J90" s="36">
        <v>76.894999999999996</v>
      </c>
      <c r="K90" s="36">
        <v>2623.6</v>
      </c>
      <c r="L90" s="36">
        <v>3791.87</v>
      </c>
      <c r="M90" s="36">
        <v>2623.6</v>
      </c>
      <c r="O90" s="15" cm="1">
        <f t="array" ref="O90">INDEX($1:$1048576,MATCH(EOMONTH(Q90,-1),$C:$C,0)-1,COLUMN(D89))</f>
        <v>43647</v>
      </c>
      <c r="P90" s="15" cm="1">
        <f t="array" ref="P90">INDEX($1:$1048576,MATCH(Q90,$C:$C,0),COLUMN(D89))</f>
        <v>43677</v>
      </c>
      <c r="Q90" s="17">
        <v>43677</v>
      </c>
      <c r="R90" s="9">
        <f t="shared" si="20"/>
        <v>9625000</v>
      </c>
      <c r="S90" s="9">
        <f t="shared" si="21"/>
        <v>1185000</v>
      </c>
      <c r="T90" s="9">
        <f t="shared" si="22"/>
        <v>93085486.45161289</v>
      </c>
      <c r="U90" s="9">
        <f t="shared" si="23"/>
        <v>307296848.3870967</v>
      </c>
      <c r="V90" s="6">
        <f t="shared" si="24"/>
        <v>0.10339957781714131</v>
      </c>
      <c r="W90" s="3">
        <f t="shared" si="25"/>
        <v>7.391878507758351E-2</v>
      </c>
      <c r="Y90" s="15">
        <v>44377</v>
      </c>
      <c r="Z90" s="6">
        <f t="shared" si="26"/>
        <v>3.2767478896387696E-2</v>
      </c>
      <c r="AA90" s="3">
        <f t="shared" si="27"/>
        <v>-6.3844661864932498E-2</v>
      </c>
      <c r="AB90" s="1">
        <f t="shared" si="28"/>
        <v>1.3487336399954579E-2</v>
      </c>
    </row>
    <row r="91" spans="3:28" x14ac:dyDescent="0.25">
      <c r="C91" s="15">
        <f t="shared" si="19"/>
        <v>46081</v>
      </c>
      <c r="D91" s="35">
        <v>46059</v>
      </c>
      <c r="E91" s="36">
        <v>394511.44</v>
      </c>
      <c r="F91" s="36">
        <v>102547.55</v>
      </c>
      <c r="G91" s="36">
        <v>291963.88</v>
      </c>
      <c r="H91" s="36">
        <v>317</v>
      </c>
      <c r="I91" s="36">
        <v>77.8369</v>
      </c>
      <c r="J91" s="36">
        <v>76.894999999999996</v>
      </c>
      <c r="K91" s="36">
        <v>2623.6</v>
      </c>
      <c r="L91" s="36">
        <v>3791.87</v>
      </c>
      <c r="M91" s="36">
        <v>2623.6</v>
      </c>
      <c r="O91" s="15" cm="1">
        <f t="array" ref="O91">INDEX($1:$1048576,MATCH(EOMONTH(Q91,-1),$C:$C,0)-1,COLUMN(D90))</f>
        <v>43614</v>
      </c>
      <c r="P91" s="15" cm="1">
        <f t="array" ref="P91">INDEX($1:$1048576,MATCH(Q91,$C:$C,0),COLUMN(D90))</f>
        <v>43646</v>
      </c>
      <c r="Q91" s="17">
        <v>43646</v>
      </c>
      <c r="R91" s="9">
        <f t="shared" si="20"/>
        <v>18930000</v>
      </c>
      <c r="S91" s="9">
        <f t="shared" si="21"/>
        <v>595000</v>
      </c>
      <c r="T91" s="9">
        <f t="shared" si="22"/>
        <v>87860194.545454562</v>
      </c>
      <c r="U91" s="9">
        <f t="shared" si="23"/>
        <v>304292166.66666675</v>
      </c>
      <c r="V91" s="6">
        <f t="shared" si="24"/>
        <v>0.21545593084484402</v>
      </c>
      <c r="W91" s="3">
        <f t="shared" si="25"/>
        <v>6.1661640844338152E-2</v>
      </c>
      <c r="Y91" s="15">
        <v>44742</v>
      </c>
      <c r="Z91" s="6">
        <f t="shared" si="26"/>
        <v>2.8544206923809701E-2</v>
      </c>
      <c r="AA91" s="3">
        <f t="shared" si="27"/>
        <v>-3.0748020135304054E-2</v>
      </c>
      <c r="AB91" s="1">
        <f t="shared" si="28"/>
        <v>6.3937616486680832E-3</v>
      </c>
    </row>
    <row r="92" spans="3:28" x14ac:dyDescent="0.25">
      <c r="C92" s="15">
        <f t="shared" si="19"/>
        <v>46081</v>
      </c>
      <c r="D92" s="35">
        <v>46058</v>
      </c>
      <c r="E92" s="36">
        <v>398009.47</v>
      </c>
      <c r="F92" s="36">
        <v>103531.74</v>
      </c>
      <c r="G92" s="36">
        <v>294477.71999999997</v>
      </c>
      <c r="H92" s="36">
        <v>181</v>
      </c>
      <c r="I92" s="36">
        <v>70.917500000000004</v>
      </c>
      <c r="J92" s="36">
        <v>76.713999999999999</v>
      </c>
      <c r="K92" s="36">
        <v>2866.26</v>
      </c>
      <c r="L92" s="36">
        <v>3790.94</v>
      </c>
      <c r="M92" s="36">
        <v>2866.26</v>
      </c>
      <c r="O92" s="15" cm="1">
        <f t="array" ref="O92">INDEX($1:$1048576,MATCH(EOMONTH(Q92,-1),$C:$C,0)-1,COLUMN(D91))</f>
        <v>43584</v>
      </c>
      <c r="P92" s="15" cm="1">
        <f t="array" ref="P92">INDEX($1:$1048576,MATCH(Q92,$C:$C,0),COLUMN(D91))</f>
        <v>43613</v>
      </c>
      <c r="Q92" s="17">
        <v>43616</v>
      </c>
      <c r="R92" s="9">
        <f t="shared" si="20"/>
        <v>18255000</v>
      </c>
      <c r="S92" s="9">
        <f t="shared" si="21"/>
        <v>4295000</v>
      </c>
      <c r="T92" s="9">
        <f t="shared" si="22"/>
        <v>93059459.000000015</v>
      </c>
      <c r="U92" s="9">
        <f t="shared" si="23"/>
        <v>306700458.33333313</v>
      </c>
      <c r="V92" s="6">
        <f t="shared" si="24"/>
        <v>0.19616490570829556</v>
      </c>
      <c r="W92" s="3">
        <f t="shared" si="25"/>
        <v>-3.7874979051449723E-2</v>
      </c>
      <c r="Y92" s="15">
        <v>45596</v>
      </c>
      <c r="Z92" s="6">
        <f t="shared" si="26"/>
        <v>2.4528760999338064E-2</v>
      </c>
      <c r="AA92" s="3">
        <f t="shared" si="27"/>
        <v>9.5307428447900328E-2</v>
      </c>
      <c r="AB92" s="1">
        <f t="shared" si="28"/>
        <v>4.762706965318983E-2</v>
      </c>
    </row>
    <row r="93" spans="3:28" x14ac:dyDescent="0.25">
      <c r="C93" s="15">
        <f t="shared" si="19"/>
        <v>46081</v>
      </c>
      <c r="D93" s="35">
        <v>46057</v>
      </c>
      <c r="E93" s="36">
        <v>400790.91</v>
      </c>
      <c r="F93" s="36">
        <v>104058.7</v>
      </c>
      <c r="G93" s="36">
        <v>296732.21999999997</v>
      </c>
      <c r="H93" s="36">
        <v>608</v>
      </c>
      <c r="I93" s="36">
        <v>88.1751</v>
      </c>
      <c r="J93" s="36">
        <v>84.396000000000001</v>
      </c>
      <c r="K93" s="36">
        <v>3392.91</v>
      </c>
      <c r="L93" s="36">
        <v>4193.6099999999997</v>
      </c>
      <c r="M93" s="36">
        <v>3392.91</v>
      </c>
      <c r="O93" s="15" cm="1">
        <f t="array" ref="O93">INDEX($1:$1048576,MATCH(EOMONTH(Q93,-1),$C:$C,0)-1,COLUMN(D92))</f>
        <v>43553</v>
      </c>
      <c r="P93" s="15" cm="1">
        <f t="array" ref="P93">INDEX($1:$1048576,MATCH(Q93,$C:$C,0),COLUMN(D92))</f>
        <v>43583</v>
      </c>
      <c r="Q93" s="17">
        <v>43585</v>
      </c>
      <c r="R93" s="9">
        <f t="shared" si="20"/>
        <v>3170000</v>
      </c>
      <c r="S93" s="9">
        <f t="shared" si="21"/>
        <v>2065000</v>
      </c>
      <c r="T93" s="9">
        <f t="shared" si="22"/>
        <v>90179808.064516142</v>
      </c>
      <c r="U93" s="9">
        <f t="shared" si="23"/>
        <v>305587869.35483873</v>
      </c>
      <c r="V93" s="6">
        <f t="shared" si="24"/>
        <v>3.515199320153941E-2</v>
      </c>
      <c r="W93" s="3">
        <f t="shared" si="25"/>
        <v>-2.2026286024221489E-3</v>
      </c>
      <c r="Y93" s="15">
        <v>43524</v>
      </c>
      <c r="Z93" s="6">
        <f t="shared" si="26"/>
        <v>1.3219481155176863E-2</v>
      </c>
      <c r="AA93" s="3">
        <f t="shared" si="27"/>
        <v>-6.976481088080132E-4</v>
      </c>
      <c r="AB93" s="1">
        <f t="shared" si="28"/>
        <v>2.1917486550370249E-2</v>
      </c>
    </row>
    <row r="94" spans="3:28" x14ac:dyDescent="0.25">
      <c r="C94" s="15">
        <f t="shared" si="19"/>
        <v>46081</v>
      </c>
      <c r="D94" s="35">
        <v>46056</v>
      </c>
      <c r="E94" s="36">
        <v>403857.53</v>
      </c>
      <c r="F94" s="36">
        <v>103070.94</v>
      </c>
      <c r="G94" s="36">
        <v>300786.59000000003</v>
      </c>
      <c r="H94" s="36">
        <v>190</v>
      </c>
      <c r="I94" s="36">
        <v>85.162300000000002</v>
      </c>
      <c r="J94" s="36">
        <v>83.301000000000002</v>
      </c>
      <c r="K94" s="36">
        <v>3113.38</v>
      </c>
      <c r="L94" s="36">
        <v>4612.41</v>
      </c>
      <c r="M94" s="36">
        <v>3113.38</v>
      </c>
      <c r="O94" s="15" cm="1">
        <f t="array" ref="O94">INDEX($1:$1048576,MATCH(EOMONTH(Q94,-1),$C:$C,0)-1,COLUMN(D93))</f>
        <v>43522</v>
      </c>
      <c r="P94" s="15" cm="1">
        <f t="array" ref="P94">INDEX($1:$1048576,MATCH(Q94,$C:$C,0),COLUMN(D93))</f>
        <v>43552</v>
      </c>
      <c r="Q94" s="17">
        <v>43555</v>
      </c>
      <c r="R94" s="9">
        <f t="shared" si="20"/>
        <v>27920000</v>
      </c>
      <c r="S94" s="9">
        <f t="shared" si="21"/>
        <v>95000</v>
      </c>
      <c r="T94" s="9">
        <f t="shared" si="22"/>
        <v>94217007.741935462</v>
      </c>
      <c r="U94" s="9">
        <f t="shared" si="23"/>
        <v>300821577.4193548</v>
      </c>
      <c r="V94" s="6">
        <f t="shared" si="24"/>
        <v>0.29633715471493333</v>
      </c>
      <c r="W94" s="3">
        <f t="shared" si="25"/>
        <v>-5.7706790510857246E-2</v>
      </c>
      <c r="Y94" s="15">
        <v>43890</v>
      </c>
      <c r="Z94" s="6">
        <f t="shared" si="26"/>
        <v>1.1628046580490936E-2</v>
      </c>
      <c r="AA94" s="3">
        <f t="shared" si="27"/>
        <v>-6.750727449078584E-3</v>
      </c>
      <c r="AB94" s="1">
        <f t="shared" si="28"/>
        <v>1.0779834418384565E-3</v>
      </c>
    </row>
    <row r="95" spans="3:28" x14ac:dyDescent="0.25">
      <c r="C95" s="15">
        <f t="shared" si="19"/>
        <v>46081</v>
      </c>
      <c r="D95" s="35">
        <v>46055</v>
      </c>
      <c r="E95" s="36">
        <v>405697.59</v>
      </c>
      <c r="F95" s="36">
        <v>104017.54</v>
      </c>
      <c r="G95" s="36">
        <v>301680.06</v>
      </c>
      <c r="H95" s="36">
        <v>251</v>
      </c>
      <c r="I95" s="36">
        <v>79.272499999999994</v>
      </c>
      <c r="J95" s="36">
        <v>77.009</v>
      </c>
      <c r="K95" s="36">
        <v>3372.74</v>
      </c>
      <c r="L95" s="36">
        <v>4608.3599999999997</v>
      </c>
      <c r="M95" s="36">
        <v>3372.74</v>
      </c>
      <c r="O95" s="15" cm="1">
        <f t="array" ref="O95">INDEX($1:$1048576,MATCH(EOMONTH(Q95,-1),$C:$C,0)-1,COLUMN(D94))</f>
        <v>43497</v>
      </c>
      <c r="P95" s="15" cm="1">
        <f t="array" ref="P95">INDEX($1:$1048576,MATCH(Q95,$C:$C,0),COLUMN(D94))</f>
        <v>43521</v>
      </c>
      <c r="Q95" s="17">
        <v>43524</v>
      </c>
      <c r="R95" s="9">
        <f t="shared" si="20"/>
        <v>1165000</v>
      </c>
      <c r="S95" s="9">
        <f t="shared" si="21"/>
        <v>275000</v>
      </c>
      <c r="T95" s="9">
        <f t="shared" si="22"/>
        <v>88127513.199999988</v>
      </c>
      <c r="U95" s="9">
        <f t="shared" si="23"/>
        <v>296901828</v>
      </c>
      <c r="V95" s="6">
        <f t="shared" si="24"/>
        <v>1.3219481155176863E-2</v>
      </c>
      <c r="W95" s="3">
        <f t="shared" si="25"/>
        <v>-6.976481088080132E-4</v>
      </c>
      <c r="Y95" s="15">
        <v>44012</v>
      </c>
      <c r="Z95" s="6"/>
      <c r="AB95" s="1"/>
    </row>
    <row r="96" spans="3:28" x14ac:dyDescent="0.25">
      <c r="C96" s="15">
        <f t="shared" si="19"/>
        <v>46081</v>
      </c>
      <c r="D96" s="35">
        <v>46054</v>
      </c>
      <c r="E96" s="36">
        <v>405886.81</v>
      </c>
      <c r="F96" s="36">
        <v>104879.95</v>
      </c>
      <c r="G96" s="36">
        <v>301006.84000000003</v>
      </c>
      <c r="H96" s="36">
        <v>0</v>
      </c>
      <c r="I96" s="36">
        <v>85.199399999999997</v>
      </c>
      <c r="J96" s="36">
        <v>78.531000000000006</v>
      </c>
      <c r="K96" s="36">
        <v>3959.44</v>
      </c>
      <c r="L96" s="36">
        <v>4602.33</v>
      </c>
      <c r="M96" s="36">
        <v>3959.44</v>
      </c>
      <c r="O96" s="15"/>
      <c r="P96" s="15"/>
      <c r="Q96" s="17">
        <v>43496</v>
      </c>
    </row>
    <row r="97" spans="3:13" x14ac:dyDescent="0.25">
      <c r="C97" s="15">
        <f t="shared" si="19"/>
        <v>46081</v>
      </c>
      <c r="D97" s="35">
        <v>46053</v>
      </c>
      <c r="E97" s="36">
        <v>405886.81</v>
      </c>
      <c r="F97" s="36">
        <v>104879.95</v>
      </c>
      <c r="G97" s="36">
        <v>301006.84000000003</v>
      </c>
      <c r="H97" s="36">
        <v>0</v>
      </c>
      <c r="I97" s="36">
        <v>85.199399999999997</v>
      </c>
      <c r="J97" s="36">
        <v>78.531000000000006</v>
      </c>
      <c r="K97" s="36">
        <v>3959.44</v>
      </c>
      <c r="L97" s="36">
        <v>4602.33</v>
      </c>
      <c r="M97" s="36">
        <v>3959.44</v>
      </c>
    </row>
    <row r="98" spans="3:13" x14ac:dyDescent="0.25">
      <c r="C98" s="15">
        <f t="shared" si="19"/>
        <v>46081</v>
      </c>
      <c r="D98" s="35">
        <v>46052</v>
      </c>
      <c r="E98" s="36">
        <v>405886.81</v>
      </c>
      <c r="F98" s="36">
        <v>104879.95</v>
      </c>
      <c r="G98" s="36">
        <v>301006.84000000003</v>
      </c>
      <c r="H98" s="36">
        <v>633</v>
      </c>
      <c r="I98" s="36">
        <v>85.199399999999997</v>
      </c>
      <c r="J98" s="36">
        <v>78.531000000000006</v>
      </c>
      <c r="K98" s="36">
        <v>3959.44</v>
      </c>
      <c r="L98" s="36">
        <v>4602.33</v>
      </c>
      <c r="M98" s="36">
        <v>3959.44</v>
      </c>
    </row>
    <row r="99" spans="3:13" x14ac:dyDescent="0.25">
      <c r="C99" s="15">
        <f t="shared" si="19"/>
        <v>46081</v>
      </c>
      <c r="D99" s="35">
        <v>46051</v>
      </c>
      <c r="E99" s="36">
        <v>408253.34</v>
      </c>
      <c r="F99" s="36">
        <v>108157.44</v>
      </c>
      <c r="G99" s="36">
        <v>300095.90999999997</v>
      </c>
      <c r="H99" s="36">
        <v>1881</v>
      </c>
      <c r="I99" s="36">
        <v>115.69759999999999</v>
      </c>
      <c r="J99" s="36">
        <v>114.429</v>
      </c>
      <c r="K99" s="36">
        <v>4314.96</v>
      </c>
      <c r="L99" s="36">
        <v>4473.47</v>
      </c>
      <c r="M99" s="36">
        <v>4314.96</v>
      </c>
    </row>
    <row r="100" spans="3:13" x14ac:dyDescent="0.25">
      <c r="C100" s="15">
        <f t="shared" si="19"/>
        <v>46053</v>
      </c>
      <c r="D100" s="35">
        <v>46050</v>
      </c>
      <c r="E100" s="36">
        <v>411684.63</v>
      </c>
      <c r="F100" s="36">
        <v>107674.55</v>
      </c>
      <c r="G100" s="36">
        <v>304010.09000000003</v>
      </c>
      <c r="H100" s="36">
        <v>246</v>
      </c>
      <c r="I100" s="36">
        <v>116.6974</v>
      </c>
      <c r="J100" s="36">
        <v>113.53400000000001</v>
      </c>
      <c r="K100" s="36">
        <v>4217.99</v>
      </c>
      <c r="L100" s="36">
        <v>4329.38</v>
      </c>
      <c r="M100" s="36">
        <v>4217.99</v>
      </c>
    </row>
    <row r="101" spans="3:13" x14ac:dyDescent="0.25">
      <c r="C101" s="15">
        <f t="shared" si="19"/>
        <v>46053</v>
      </c>
      <c r="D101" s="35">
        <v>46049</v>
      </c>
      <c r="E101" s="36">
        <v>415146.31</v>
      </c>
      <c r="F101" s="36">
        <v>112409.24</v>
      </c>
      <c r="G101" s="36">
        <v>302737.06</v>
      </c>
      <c r="H101" s="36">
        <v>79</v>
      </c>
      <c r="I101" s="36">
        <v>112.0839</v>
      </c>
      <c r="J101" s="36">
        <v>105.95699999999999</v>
      </c>
      <c r="K101" s="36">
        <v>4131.43</v>
      </c>
      <c r="L101" s="36">
        <v>4181.47</v>
      </c>
      <c r="M101" s="36">
        <v>4131.43</v>
      </c>
    </row>
    <row r="102" spans="3:13" x14ac:dyDescent="0.25">
      <c r="C102" s="15">
        <f t="shared" si="19"/>
        <v>46053</v>
      </c>
      <c r="D102" s="35">
        <v>46048</v>
      </c>
      <c r="E102" s="36">
        <v>415241.81</v>
      </c>
      <c r="F102" s="36">
        <v>113269.77</v>
      </c>
      <c r="G102" s="36">
        <v>301972.06</v>
      </c>
      <c r="H102" s="36">
        <v>348</v>
      </c>
      <c r="I102" s="36">
        <v>103.7824</v>
      </c>
      <c r="J102" s="36">
        <v>115.504</v>
      </c>
      <c r="K102" s="36">
        <v>3956.31</v>
      </c>
      <c r="L102" s="36">
        <v>3969.11</v>
      </c>
      <c r="M102" s="36">
        <v>3956.31</v>
      </c>
    </row>
    <row r="103" spans="3:13" x14ac:dyDescent="0.25">
      <c r="C103" s="15">
        <f t="shared" si="19"/>
        <v>46053</v>
      </c>
      <c r="D103" s="35">
        <v>46047</v>
      </c>
      <c r="E103" s="36">
        <v>416424.88</v>
      </c>
      <c r="F103" s="36">
        <v>114262.77</v>
      </c>
      <c r="G103" s="36">
        <v>302162.09000000003</v>
      </c>
      <c r="H103" s="36">
        <v>0</v>
      </c>
      <c r="I103" s="36">
        <v>103.19110000000001</v>
      </c>
      <c r="J103" s="36">
        <v>101.333</v>
      </c>
      <c r="K103" s="36">
        <v>3588.53</v>
      </c>
      <c r="L103" s="36">
        <v>3616.68</v>
      </c>
      <c r="M103" s="36">
        <v>3588.53</v>
      </c>
    </row>
    <row r="104" spans="3:13" x14ac:dyDescent="0.25">
      <c r="C104" s="15">
        <f t="shared" si="19"/>
        <v>46053</v>
      </c>
      <c r="D104" s="35">
        <v>46046</v>
      </c>
      <c r="E104" s="36">
        <v>416424.88</v>
      </c>
      <c r="F104" s="36">
        <v>114262.77</v>
      </c>
      <c r="G104" s="36">
        <v>302162.09000000003</v>
      </c>
      <c r="H104" s="36">
        <v>0</v>
      </c>
      <c r="I104" s="36">
        <v>103.19110000000001</v>
      </c>
      <c r="J104" s="36">
        <v>101.333</v>
      </c>
      <c r="K104" s="36">
        <v>3588.53</v>
      </c>
      <c r="L104" s="36">
        <v>3616.68</v>
      </c>
      <c r="M104" s="36">
        <v>3588.53</v>
      </c>
    </row>
    <row r="105" spans="3:13" x14ac:dyDescent="0.25">
      <c r="C105" s="15">
        <f t="shared" si="19"/>
        <v>46053</v>
      </c>
      <c r="D105" s="35">
        <v>46045</v>
      </c>
      <c r="E105" s="36">
        <v>416424.88</v>
      </c>
      <c r="F105" s="36">
        <v>114262.77</v>
      </c>
      <c r="G105" s="36">
        <v>302162.09000000003</v>
      </c>
      <c r="H105" s="36">
        <v>355</v>
      </c>
      <c r="I105" s="36">
        <v>103.19110000000001</v>
      </c>
      <c r="J105" s="36">
        <v>101.333</v>
      </c>
      <c r="K105" s="36">
        <v>3588.53</v>
      </c>
      <c r="L105" s="36">
        <v>3616.68</v>
      </c>
      <c r="M105" s="36">
        <v>3588.53</v>
      </c>
    </row>
    <row r="106" spans="3:13" x14ac:dyDescent="0.25">
      <c r="C106" s="15">
        <f t="shared" si="19"/>
        <v>46053</v>
      </c>
      <c r="D106" s="35">
        <v>46044</v>
      </c>
      <c r="E106" s="36">
        <v>418161.69</v>
      </c>
      <c r="F106" s="36">
        <v>114262.77</v>
      </c>
      <c r="G106" s="36">
        <v>303898.94</v>
      </c>
      <c r="H106" s="36">
        <v>265</v>
      </c>
      <c r="I106" s="36">
        <v>96.241</v>
      </c>
      <c r="J106" s="36">
        <v>96.372</v>
      </c>
      <c r="K106" s="36">
        <v>3352.42</v>
      </c>
      <c r="L106" s="36">
        <v>3293.88</v>
      </c>
      <c r="M106" s="36">
        <v>3352.42</v>
      </c>
    </row>
    <row r="107" spans="3:13" x14ac:dyDescent="0.25">
      <c r="C107" s="15">
        <f t="shared" si="19"/>
        <v>46053</v>
      </c>
      <c r="D107" s="35">
        <v>46043</v>
      </c>
      <c r="E107" s="36">
        <v>422313.66</v>
      </c>
      <c r="F107" s="36">
        <v>116026.43</v>
      </c>
      <c r="G107" s="36">
        <v>306287.21999999997</v>
      </c>
      <c r="H107" s="36">
        <v>30</v>
      </c>
      <c r="I107" s="36">
        <v>93.056299999999993</v>
      </c>
      <c r="J107" s="36">
        <v>92.637</v>
      </c>
      <c r="K107" s="36">
        <v>3335.3</v>
      </c>
      <c r="L107" s="36">
        <v>3380.81</v>
      </c>
      <c r="M107" s="36">
        <v>3335.3</v>
      </c>
    </row>
    <row r="108" spans="3:13" x14ac:dyDescent="0.25">
      <c r="C108" s="15">
        <f t="shared" si="19"/>
        <v>46053</v>
      </c>
      <c r="D108" s="35">
        <v>46042</v>
      </c>
      <c r="E108" s="36">
        <v>426476.5</v>
      </c>
      <c r="F108" s="36">
        <v>119542.54</v>
      </c>
      <c r="G108" s="36">
        <v>306933.94</v>
      </c>
      <c r="H108" s="36">
        <v>243</v>
      </c>
      <c r="I108" s="36">
        <v>94.5886</v>
      </c>
      <c r="J108" s="36">
        <v>94.635999999999996</v>
      </c>
      <c r="K108" s="36">
        <v>3325.77</v>
      </c>
      <c r="L108" s="36">
        <v>3342.43</v>
      </c>
      <c r="M108" s="36">
        <v>3325.77</v>
      </c>
    </row>
    <row r="109" spans="3:13" x14ac:dyDescent="0.25">
      <c r="C109" s="15">
        <f t="shared" si="19"/>
        <v>46053</v>
      </c>
      <c r="D109" s="35">
        <v>46041</v>
      </c>
      <c r="E109" s="36">
        <v>429156.44</v>
      </c>
      <c r="F109" s="36">
        <v>120632.56</v>
      </c>
      <c r="G109" s="36">
        <v>308523.88</v>
      </c>
      <c r="H109" s="36">
        <v>0</v>
      </c>
      <c r="I109" s="36">
        <v>94.385499999999993</v>
      </c>
      <c r="J109" s="36">
        <v>88.537000000000006</v>
      </c>
      <c r="K109" s="36">
        <v>3322.47</v>
      </c>
      <c r="L109" s="36">
        <v>3356.93</v>
      </c>
      <c r="M109" s="36">
        <v>3322.47</v>
      </c>
    </row>
    <row r="110" spans="3:13" x14ac:dyDescent="0.25">
      <c r="C110" s="15">
        <f t="shared" si="19"/>
        <v>46053</v>
      </c>
      <c r="D110" s="35">
        <v>46040</v>
      </c>
      <c r="E110" s="36">
        <v>429156.44</v>
      </c>
      <c r="F110" s="36">
        <v>120632.56</v>
      </c>
      <c r="G110" s="36">
        <v>308523.88</v>
      </c>
      <c r="H110" s="36">
        <v>0</v>
      </c>
      <c r="I110" s="36">
        <v>90.125699999999995</v>
      </c>
      <c r="J110" s="36">
        <v>88.537000000000006</v>
      </c>
      <c r="K110" s="36">
        <v>3247.98</v>
      </c>
      <c r="L110" s="36">
        <v>3195.47</v>
      </c>
      <c r="M110" s="36">
        <v>3247.98</v>
      </c>
    </row>
    <row r="111" spans="3:13" x14ac:dyDescent="0.25">
      <c r="C111" s="15">
        <f t="shared" si="19"/>
        <v>46053</v>
      </c>
      <c r="D111" s="35">
        <v>46039</v>
      </c>
      <c r="E111" s="36">
        <v>429156.44</v>
      </c>
      <c r="F111" s="36">
        <v>120632.56</v>
      </c>
      <c r="G111" s="36">
        <v>308523.88</v>
      </c>
      <c r="H111" s="36">
        <v>0</v>
      </c>
      <c r="I111" s="36">
        <v>90.125699999999995</v>
      </c>
      <c r="J111" s="36">
        <v>88.537000000000006</v>
      </c>
      <c r="K111" s="36">
        <v>3247.98</v>
      </c>
      <c r="L111" s="36">
        <v>3195.47</v>
      </c>
      <c r="M111" s="36">
        <v>3247.98</v>
      </c>
    </row>
    <row r="112" spans="3:13" x14ac:dyDescent="0.25">
      <c r="C112" s="15">
        <f t="shared" si="19"/>
        <v>46053</v>
      </c>
      <c r="D112" s="35">
        <v>46038</v>
      </c>
      <c r="E112" s="36">
        <v>429156.44</v>
      </c>
      <c r="F112" s="36">
        <v>120632.56</v>
      </c>
      <c r="G112" s="36">
        <v>308523.88</v>
      </c>
      <c r="H112" s="36">
        <v>345</v>
      </c>
      <c r="I112" s="36">
        <v>90.125699999999995</v>
      </c>
      <c r="J112" s="36">
        <v>88.537000000000006</v>
      </c>
      <c r="K112" s="36">
        <v>3247.98</v>
      </c>
      <c r="L112" s="36">
        <v>3195.47</v>
      </c>
      <c r="M112" s="36">
        <v>3247.98</v>
      </c>
    </row>
    <row r="113" spans="3:13" x14ac:dyDescent="0.25">
      <c r="C113" s="15">
        <f t="shared" si="19"/>
        <v>46053</v>
      </c>
      <c r="D113" s="35">
        <v>46037</v>
      </c>
      <c r="E113" s="36">
        <v>433382.13</v>
      </c>
      <c r="F113" s="36">
        <v>123204.52</v>
      </c>
      <c r="G113" s="36">
        <v>310177.59000000003</v>
      </c>
      <c r="H113" s="36">
        <v>222</v>
      </c>
      <c r="I113" s="36">
        <v>92.422499999999999</v>
      </c>
      <c r="J113" s="36">
        <v>92.346999999999994</v>
      </c>
      <c r="K113" s="36">
        <v>3256.15</v>
      </c>
      <c r="L113" s="36">
        <v>2906.77</v>
      </c>
      <c r="M113" s="36">
        <v>3256.15</v>
      </c>
    </row>
    <row r="114" spans="3:13" x14ac:dyDescent="0.25">
      <c r="C114" s="15">
        <f t="shared" si="19"/>
        <v>46053</v>
      </c>
      <c r="D114" s="35">
        <v>46036</v>
      </c>
      <c r="E114" s="36">
        <v>434360.44</v>
      </c>
      <c r="F114" s="36">
        <v>122741.96</v>
      </c>
      <c r="G114" s="36">
        <v>311618.5</v>
      </c>
      <c r="H114" s="36">
        <v>509</v>
      </c>
      <c r="I114" s="36">
        <v>93.163700000000006</v>
      </c>
      <c r="J114" s="36">
        <v>91.385000000000005</v>
      </c>
      <c r="K114" s="36">
        <v>3264.78</v>
      </c>
      <c r="L114" s="36">
        <v>2667.47</v>
      </c>
      <c r="M114" s="36">
        <v>3264.78</v>
      </c>
    </row>
    <row r="115" spans="3:13" x14ac:dyDescent="0.25">
      <c r="C115" s="15">
        <f t="shared" si="19"/>
        <v>46053</v>
      </c>
      <c r="D115" s="35">
        <v>46035</v>
      </c>
      <c r="E115" s="36">
        <v>435671.47</v>
      </c>
      <c r="F115" s="36">
        <v>122991.37</v>
      </c>
      <c r="G115" s="36">
        <v>312680.09000000003</v>
      </c>
      <c r="H115" s="36">
        <v>206</v>
      </c>
      <c r="I115" s="36">
        <v>86.951800000000006</v>
      </c>
      <c r="J115" s="36">
        <v>86.337999999999994</v>
      </c>
      <c r="K115" s="36">
        <v>3016.42</v>
      </c>
      <c r="L115" s="36">
        <v>2665.6</v>
      </c>
      <c r="M115" s="36">
        <v>3016.42</v>
      </c>
    </row>
    <row r="116" spans="3:13" x14ac:dyDescent="0.25">
      <c r="C116" s="15">
        <f t="shared" si="19"/>
        <v>46053</v>
      </c>
      <c r="D116" s="35">
        <v>46034</v>
      </c>
      <c r="E116" s="36">
        <v>437485.31</v>
      </c>
      <c r="F116" s="36">
        <v>123498.63</v>
      </c>
      <c r="G116" s="36">
        <v>313986.69</v>
      </c>
      <c r="H116" s="36">
        <v>146</v>
      </c>
      <c r="I116" s="36">
        <v>85.104900000000001</v>
      </c>
      <c r="J116" s="36">
        <v>85.090999999999994</v>
      </c>
      <c r="K116" s="36">
        <v>2997.48</v>
      </c>
      <c r="L116" s="36">
        <v>2667.36</v>
      </c>
      <c r="M116" s="36">
        <v>2997.48</v>
      </c>
    </row>
    <row r="117" spans="3:13" x14ac:dyDescent="0.25">
      <c r="C117" s="15">
        <f t="shared" si="19"/>
        <v>46053</v>
      </c>
      <c r="D117" s="35">
        <v>46033</v>
      </c>
      <c r="E117" s="36">
        <v>439740.5</v>
      </c>
      <c r="F117" s="36">
        <v>123898</v>
      </c>
      <c r="G117" s="36">
        <v>315842.5</v>
      </c>
      <c r="H117" s="36">
        <v>0</v>
      </c>
      <c r="I117" s="36">
        <v>79.856200000000001</v>
      </c>
      <c r="J117" s="36">
        <v>79.340999999999994</v>
      </c>
      <c r="K117" s="36">
        <v>2688.27</v>
      </c>
      <c r="L117" s="36">
        <v>2665.48</v>
      </c>
      <c r="M117" s="36">
        <v>2688.27</v>
      </c>
    </row>
    <row r="118" spans="3:13" x14ac:dyDescent="0.25">
      <c r="C118" s="15">
        <f t="shared" si="19"/>
        <v>46053</v>
      </c>
      <c r="D118" s="35">
        <v>46032</v>
      </c>
      <c r="E118" s="36">
        <v>439740.5</v>
      </c>
      <c r="F118" s="36">
        <v>123898</v>
      </c>
      <c r="G118" s="36">
        <v>315842.5</v>
      </c>
      <c r="H118" s="36">
        <v>0</v>
      </c>
      <c r="I118" s="36">
        <v>79.856200000000001</v>
      </c>
      <c r="J118" s="36">
        <v>79.340999999999994</v>
      </c>
      <c r="K118" s="36">
        <v>2688.27</v>
      </c>
      <c r="L118" s="36">
        <v>2665.48</v>
      </c>
      <c r="M118" s="36">
        <v>2688.27</v>
      </c>
    </row>
    <row r="119" spans="3:13" x14ac:dyDescent="0.25">
      <c r="C119" s="15">
        <f t="shared" si="19"/>
        <v>46053</v>
      </c>
      <c r="D119" s="35">
        <v>46031</v>
      </c>
      <c r="E119" s="36">
        <v>439740.5</v>
      </c>
      <c r="F119" s="36">
        <v>123898</v>
      </c>
      <c r="G119" s="36">
        <v>315842.5</v>
      </c>
      <c r="H119" s="36">
        <v>170</v>
      </c>
      <c r="I119" s="36">
        <v>79.856200000000001</v>
      </c>
      <c r="J119" s="36">
        <v>79.340999999999994</v>
      </c>
      <c r="K119" s="36">
        <v>2688.27</v>
      </c>
      <c r="L119" s="36">
        <v>2665.48</v>
      </c>
      <c r="M119" s="36">
        <v>2688.27</v>
      </c>
    </row>
    <row r="120" spans="3:13" x14ac:dyDescent="0.25">
      <c r="C120" s="15">
        <f t="shared" si="19"/>
        <v>46053</v>
      </c>
      <c r="D120" s="35">
        <v>46030</v>
      </c>
      <c r="E120" s="36">
        <v>442479.44</v>
      </c>
      <c r="F120" s="36">
        <v>125444</v>
      </c>
      <c r="G120" s="36">
        <v>317035.44</v>
      </c>
      <c r="H120" s="36">
        <v>369</v>
      </c>
      <c r="I120" s="36">
        <v>76.999399999999994</v>
      </c>
      <c r="J120" s="36">
        <v>75.144000000000005</v>
      </c>
      <c r="K120" s="36">
        <v>2625.72</v>
      </c>
      <c r="L120" s="36">
        <v>2663.23</v>
      </c>
      <c r="M120" s="36">
        <v>2625.72</v>
      </c>
    </row>
    <row r="121" spans="3:13" x14ac:dyDescent="0.25">
      <c r="C121" s="15">
        <f t="shared" si="19"/>
        <v>46053</v>
      </c>
      <c r="D121" s="35">
        <v>46029</v>
      </c>
      <c r="E121" s="36">
        <v>445737.41</v>
      </c>
      <c r="F121" s="36">
        <v>127180.88</v>
      </c>
      <c r="G121" s="36">
        <v>318556.5</v>
      </c>
      <c r="H121" s="36">
        <v>1624</v>
      </c>
      <c r="I121" s="36">
        <v>78.186499999999995</v>
      </c>
      <c r="J121" s="36">
        <v>77.613</v>
      </c>
      <c r="K121" s="36">
        <v>2769.75</v>
      </c>
      <c r="L121" s="36">
        <v>2810.09</v>
      </c>
      <c r="M121" s="36">
        <v>2769.75</v>
      </c>
    </row>
    <row r="122" spans="3:13" x14ac:dyDescent="0.25">
      <c r="C122" s="15">
        <f t="shared" si="19"/>
        <v>46053</v>
      </c>
      <c r="D122" s="35">
        <v>46028</v>
      </c>
      <c r="E122" s="36">
        <v>449211.25</v>
      </c>
      <c r="F122" s="36">
        <v>127185.96</v>
      </c>
      <c r="G122" s="36">
        <v>322025.28000000003</v>
      </c>
      <c r="H122" s="36">
        <v>150</v>
      </c>
      <c r="I122" s="36">
        <v>81.270099999999999</v>
      </c>
      <c r="J122" s="36">
        <v>81.039000000000001</v>
      </c>
      <c r="K122" s="36">
        <v>2791.38</v>
      </c>
      <c r="L122" s="36">
        <v>2802.84</v>
      </c>
      <c r="M122" s="36">
        <v>2791.38</v>
      </c>
    </row>
    <row r="123" spans="3:13" x14ac:dyDescent="0.25">
      <c r="C123" s="15">
        <f t="shared" si="19"/>
        <v>46053</v>
      </c>
      <c r="D123" s="35">
        <v>46027</v>
      </c>
      <c r="E123" s="36">
        <v>449521.78</v>
      </c>
      <c r="F123" s="36">
        <v>126707.23</v>
      </c>
      <c r="G123" s="36">
        <v>322814.56</v>
      </c>
      <c r="H123" s="36">
        <v>951</v>
      </c>
      <c r="I123" s="36">
        <v>76.587999999999994</v>
      </c>
      <c r="J123" s="36">
        <v>76.656999999999996</v>
      </c>
      <c r="K123" s="36">
        <v>2621.27</v>
      </c>
      <c r="L123" s="36">
        <v>2664.48</v>
      </c>
      <c r="M123" s="36">
        <v>2621.27</v>
      </c>
    </row>
    <row r="124" spans="3:13" x14ac:dyDescent="0.25">
      <c r="C124" s="15">
        <f t="shared" si="19"/>
        <v>46053</v>
      </c>
      <c r="D124" s="35">
        <v>46026</v>
      </c>
      <c r="E124" s="36">
        <v>449773.38</v>
      </c>
      <c r="F124" s="36">
        <v>127264.2</v>
      </c>
      <c r="G124" s="36">
        <v>322509.19</v>
      </c>
      <c r="H124" s="36">
        <v>0</v>
      </c>
      <c r="I124" s="36">
        <v>72.818100000000001</v>
      </c>
      <c r="J124" s="36">
        <v>71.015000000000001</v>
      </c>
      <c r="K124" s="36">
        <v>2440.8000000000002</v>
      </c>
      <c r="L124" s="36">
        <v>2675.59</v>
      </c>
      <c r="M124" s="36">
        <v>2440.8000000000002</v>
      </c>
    </row>
    <row r="125" spans="3:13" x14ac:dyDescent="0.25">
      <c r="C125" s="15">
        <f t="shared" si="19"/>
        <v>46053</v>
      </c>
      <c r="D125" s="35">
        <v>46025</v>
      </c>
      <c r="E125" s="36">
        <v>449773.38</v>
      </c>
      <c r="F125" s="36">
        <v>127264.2</v>
      </c>
      <c r="G125" s="36">
        <v>322509.19</v>
      </c>
      <c r="H125" s="36">
        <v>0</v>
      </c>
      <c r="I125" s="36">
        <v>72.818100000000001</v>
      </c>
      <c r="J125" s="36">
        <v>71.015000000000001</v>
      </c>
      <c r="K125" s="36">
        <v>2440.8000000000002</v>
      </c>
      <c r="L125" s="36">
        <v>2675.59</v>
      </c>
      <c r="M125" s="36">
        <v>2440.8000000000002</v>
      </c>
    </row>
    <row r="126" spans="3:13" x14ac:dyDescent="0.25">
      <c r="C126" s="15">
        <f t="shared" si="19"/>
        <v>46053</v>
      </c>
      <c r="D126" s="35">
        <v>46024</v>
      </c>
      <c r="E126" s="36">
        <v>449773.38</v>
      </c>
      <c r="F126" s="36">
        <v>127264.2</v>
      </c>
      <c r="G126" s="36">
        <v>322509.19</v>
      </c>
      <c r="H126" s="36">
        <v>150</v>
      </c>
      <c r="I126" s="36">
        <v>72.818100000000001</v>
      </c>
      <c r="J126" s="36">
        <v>71.015000000000001</v>
      </c>
      <c r="K126" s="36">
        <v>2440.8000000000002</v>
      </c>
      <c r="L126" s="36">
        <v>2675.59</v>
      </c>
      <c r="M126" s="36">
        <v>2440.8000000000002</v>
      </c>
    </row>
    <row r="127" spans="3:13" x14ac:dyDescent="0.25">
      <c r="C127" s="15">
        <f t="shared" si="19"/>
        <v>46053</v>
      </c>
      <c r="D127" s="35">
        <v>46023</v>
      </c>
      <c r="E127" s="36">
        <v>449425.81</v>
      </c>
      <c r="F127" s="36">
        <v>128163.45</v>
      </c>
      <c r="G127" s="36">
        <v>321262.38</v>
      </c>
      <c r="H127" s="36">
        <v>0</v>
      </c>
      <c r="I127" s="36">
        <v>71.656599999999997</v>
      </c>
      <c r="J127" s="36">
        <v>70.602999999999994</v>
      </c>
      <c r="K127" s="36">
        <v>2440.8000000000002</v>
      </c>
      <c r="L127" s="36">
        <v>2675.59</v>
      </c>
      <c r="M127" s="36">
        <v>2440.8000000000002</v>
      </c>
    </row>
    <row r="128" spans="3:13" x14ac:dyDescent="0.25">
      <c r="C128" s="15">
        <f t="shared" si="19"/>
        <v>46053</v>
      </c>
      <c r="D128" s="35">
        <v>46022</v>
      </c>
      <c r="E128" s="36">
        <v>449425.81</v>
      </c>
      <c r="F128" s="36">
        <v>128163.45</v>
      </c>
      <c r="G128" s="36">
        <v>321262.38</v>
      </c>
      <c r="H128" s="36">
        <v>1168</v>
      </c>
      <c r="I128" s="36">
        <v>71.663300000000007</v>
      </c>
      <c r="J128" s="36">
        <v>70.602999999999994</v>
      </c>
      <c r="K128" s="36">
        <v>2440.8000000000002</v>
      </c>
      <c r="L128" s="36">
        <v>2675.59</v>
      </c>
      <c r="M128" s="36">
        <v>2440.8000000000002</v>
      </c>
    </row>
    <row r="129" spans="3:13" x14ac:dyDescent="0.25">
      <c r="C129" s="15">
        <f t="shared" si="19"/>
        <v>46053</v>
      </c>
      <c r="D129" s="35">
        <v>46021</v>
      </c>
      <c r="E129" s="36">
        <v>448830.63</v>
      </c>
      <c r="F129" s="36">
        <v>127835.27</v>
      </c>
      <c r="G129" s="36">
        <v>320995.38</v>
      </c>
      <c r="H129" s="36">
        <v>2278</v>
      </c>
      <c r="I129" s="36">
        <v>76.294499999999999</v>
      </c>
      <c r="J129" s="36">
        <v>77.918999999999997</v>
      </c>
      <c r="K129" s="36">
        <v>2589.98</v>
      </c>
      <c r="L129" s="36">
        <v>2595.84</v>
      </c>
      <c r="M129" s="36">
        <v>2589.98</v>
      </c>
    </row>
    <row r="130" spans="3:13" x14ac:dyDescent="0.25">
      <c r="C130" s="15">
        <f t="shared" si="19"/>
        <v>46053</v>
      </c>
      <c r="D130" s="35">
        <v>46020</v>
      </c>
      <c r="E130" s="36">
        <v>449127.59</v>
      </c>
      <c r="F130" s="36">
        <v>127624.3</v>
      </c>
      <c r="G130" s="36">
        <v>321503.28000000003</v>
      </c>
      <c r="H130" s="36">
        <v>170</v>
      </c>
      <c r="I130" s="36">
        <v>72.137</v>
      </c>
      <c r="J130" s="36">
        <v>69.855999999999995</v>
      </c>
      <c r="K130" s="36">
        <v>2683.02</v>
      </c>
      <c r="L130" s="36">
        <v>2631.92</v>
      </c>
      <c r="M130" s="36">
        <v>2683.02</v>
      </c>
    </row>
    <row r="131" spans="3:13" x14ac:dyDescent="0.25">
      <c r="C131" s="15">
        <f t="shared" si="19"/>
        <v>46022</v>
      </c>
      <c r="D131" s="35">
        <v>46019</v>
      </c>
      <c r="E131" s="36">
        <v>449727.75</v>
      </c>
      <c r="F131" s="36">
        <v>127624.3</v>
      </c>
      <c r="G131" s="36">
        <v>322103.44</v>
      </c>
      <c r="H131" s="36">
        <v>0</v>
      </c>
      <c r="I131" s="36">
        <v>79.270799999999994</v>
      </c>
      <c r="J131" s="36">
        <v>76.486000000000004</v>
      </c>
      <c r="K131" s="36">
        <v>2635.91</v>
      </c>
      <c r="L131" s="36">
        <v>2631.62</v>
      </c>
      <c r="M131" s="36">
        <v>2635.91</v>
      </c>
    </row>
    <row r="132" spans="3:13" x14ac:dyDescent="0.25">
      <c r="C132" s="15">
        <f t="shared" si="19"/>
        <v>46022</v>
      </c>
      <c r="D132" s="35">
        <v>46018</v>
      </c>
      <c r="E132" s="36">
        <v>449727.75</v>
      </c>
      <c r="F132" s="36">
        <v>127624.3</v>
      </c>
      <c r="G132" s="36">
        <v>322103.44</v>
      </c>
      <c r="H132" s="36">
        <v>0</v>
      </c>
      <c r="I132" s="36">
        <v>79.270799999999994</v>
      </c>
      <c r="J132" s="36">
        <v>76.486000000000004</v>
      </c>
      <c r="K132" s="36">
        <v>2635.91</v>
      </c>
      <c r="L132" s="36">
        <v>2631.62</v>
      </c>
      <c r="M132" s="36">
        <v>2635.91</v>
      </c>
    </row>
    <row r="133" spans="3:13" x14ac:dyDescent="0.25">
      <c r="C133" s="15">
        <f t="shared" si="19"/>
        <v>46022</v>
      </c>
      <c r="D133" s="35">
        <v>46017</v>
      </c>
      <c r="E133" s="36">
        <v>449727.75</v>
      </c>
      <c r="F133" s="36">
        <v>127624.3</v>
      </c>
      <c r="G133" s="36">
        <v>322103.44</v>
      </c>
      <c r="H133" s="36">
        <v>69</v>
      </c>
      <c r="I133" s="36">
        <v>79.270799999999994</v>
      </c>
      <c r="J133" s="36">
        <v>76.486000000000004</v>
      </c>
      <c r="K133" s="36">
        <v>2635.91</v>
      </c>
      <c r="L133" s="36">
        <v>2631.62</v>
      </c>
      <c r="M133" s="36">
        <v>2635.91</v>
      </c>
    </row>
    <row r="134" spans="3:13" x14ac:dyDescent="0.25">
      <c r="C134" s="15">
        <f t="shared" si="19"/>
        <v>46022</v>
      </c>
      <c r="D134" s="35">
        <v>46016</v>
      </c>
      <c r="E134" s="36">
        <v>451352.69</v>
      </c>
      <c r="F134" s="36">
        <v>126355.55</v>
      </c>
      <c r="G134" s="36">
        <v>324997.15999999997</v>
      </c>
      <c r="H134" s="36">
        <v>0</v>
      </c>
      <c r="I134" s="36">
        <v>71.87</v>
      </c>
      <c r="J134" s="36">
        <v>71.031000000000006</v>
      </c>
      <c r="K134" s="36">
        <v>2485.58</v>
      </c>
      <c r="L134" s="36">
        <v>2516.41</v>
      </c>
      <c r="M134" s="36">
        <v>2485.58</v>
      </c>
    </row>
    <row r="135" spans="3:13" x14ac:dyDescent="0.25">
      <c r="C135" s="15">
        <f t="shared" si="19"/>
        <v>46022</v>
      </c>
      <c r="D135" s="35">
        <v>46015</v>
      </c>
      <c r="E135" s="36">
        <v>451352.69</v>
      </c>
      <c r="F135" s="36">
        <v>126355.55</v>
      </c>
      <c r="G135" s="36">
        <v>324997.15999999997</v>
      </c>
      <c r="H135" s="36">
        <v>19</v>
      </c>
      <c r="I135" s="36">
        <v>71.87</v>
      </c>
      <c r="J135" s="36">
        <v>71.031000000000006</v>
      </c>
      <c r="K135" s="36">
        <v>2524.94</v>
      </c>
      <c r="L135" s="36">
        <v>2512.9699999999998</v>
      </c>
      <c r="M135" s="36">
        <v>2524.94</v>
      </c>
    </row>
    <row r="136" spans="3:13" x14ac:dyDescent="0.25">
      <c r="C136" s="15">
        <f t="shared" ref="C136:C199" si="29">IFERROR(IF(DAY(D136)=1,EOMONTH(D136,0),IF(AND(EOMONTH(D136,0)+1-D136&lt;=3,(H136-AVERAGE(H137:H146))/_xlfn.STDEV.S(H137:H146)&gt;3),EOMONTH(D136,1),C137)),C137)</f>
        <v>46022</v>
      </c>
      <c r="D136" s="35">
        <v>46014</v>
      </c>
      <c r="E136" s="36">
        <v>450880.06</v>
      </c>
      <c r="F136" s="36">
        <v>127214.28</v>
      </c>
      <c r="G136" s="36">
        <v>323665.78000000003</v>
      </c>
      <c r="H136" s="36">
        <v>113</v>
      </c>
      <c r="I136" s="36">
        <v>71.430000000000007</v>
      </c>
      <c r="J136" s="36">
        <v>70.484999999999999</v>
      </c>
      <c r="K136" s="36">
        <v>2335.9</v>
      </c>
      <c r="L136" s="36">
        <v>2355.6799999999998</v>
      </c>
      <c r="M136" s="36">
        <v>2335.9</v>
      </c>
    </row>
    <row r="137" spans="3:13" x14ac:dyDescent="0.25">
      <c r="C137" s="15">
        <f t="shared" si="29"/>
        <v>46022</v>
      </c>
      <c r="D137" s="35">
        <v>46013</v>
      </c>
      <c r="E137" s="36">
        <v>450643.5</v>
      </c>
      <c r="F137" s="36">
        <v>128616.73</v>
      </c>
      <c r="G137" s="36">
        <v>322026.75</v>
      </c>
      <c r="H137" s="36">
        <v>27</v>
      </c>
      <c r="I137" s="36">
        <v>69.038300000000007</v>
      </c>
      <c r="J137" s="36">
        <v>67.906000000000006</v>
      </c>
      <c r="K137" s="36">
        <v>2300.23</v>
      </c>
      <c r="L137" s="36">
        <v>2306.48</v>
      </c>
      <c r="M137" s="36">
        <v>2300.23</v>
      </c>
    </row>
    <row r="138" spans="3:13" x14ac:dyDescent="0.25">
      <c r="C138" s="15">
        <f t="shared" si="29"/>
        <v>46022</v>
      </c>
      <c r="D138" s="35">
        <v>46012</v>
      </c>
      <c r="E138" s="36">
        <v>453726.88</v>
      </c>
      <c r="F138" s="36">
        <v>128616.73</v>
      </c>
      <c r="G138" s="36">
        <v>325110.15999999997</v>
      </c>
      <c r="H138" s="36">
        <v>0</v>
      </c>
      <c r="I138" s="36">
        <v>67.158199999999994</v>
      </c>
      <c r="J138" s="36">
        <v>66.844999999999999</v>
      </c>
      <c r="K138" s="36">
        <v>2185.09</v>
      </c>
      <c r="L138" s="36">
        <v>2208.52</v>
      </c>
      <c r="M138" s="36">
        <v>2185.09</v>
      </c>
    </row>
    <row r="139" spans="3:13" x14ac:dyDescent="0.25">
      <c r="C139" s="15">
        <f t="shared" si="29"/>
        <v>46022</v>
      </c>
      <c r="D139" s="35">
        <v>46011</v>
      </c>
      <c r="E139" s="36">
        <v>453726.88</v>
      </c>
      <c r="F139" s="36">
        <v>128616.73</v>
      </c>
      <c r="G139" s="36">
        <v>325110.15999999997</v>
      </c>
      <c r="H139" s="36">
        <v>0</v>
      </c>
      <c r="I139" s="36">
        <v>67.158199999999994</v>
      </c>
      <c r="J139" s="36">
        <v>66.844999999999999</v>
      </c>
      <c r="K139" s="36">
        <v>2185.09</v>
      </c>
      <c r="L139" s="36">
        <v>2208.52</v>
      </c>
      <c r="M139" s="36">
        <v>2185.09</v>
      </c>
    </row>
    <row r="140" spans="3:13" x14ac:dyDescent="0.25">
      <c r="C140" s="15">
        <f t="shared" si="29"/>
        <v>46022</v>
      </c>
      <c r="D140" s="35">
        <v>46010</v>
      </c>
      <c r="E140" s="36">
        <v>453726.88</v>
      </c>
      <c r="F140" s="36">
        <v>128616.73</v>
      </c>
      <c r="G140" s="36">
        <v>325110.15999999997</v>
      </c>
      <c r="H140" s="36">
        <v>54</v>
      </c>
      <c r="I140" s="36">
        <v>67.158199999999994</v>
      </c>
      <c r="J140" s="36">
        <v>66.844999999999999</v>
      </c>
      <c r="K140" s="36">
        <v>2185.09</v>
      </c>
      <c r="L140" s="36">
        <v>2208.52</v>
      </c>
      <c r="M140" s="36">
        <v>2185.09</v>
      </c>
    </row>
    <row r="141" spans="3:13" x14ac:dyDescent="0.25">
      <c r="C141" s="15">
        <f t="shared" si="29"/>
        <v>46022</v>
      </c>
      <c r="D141" s="35">
        <v>46009</v>
      </c>
      <c r="E141" s="36">
        <v>453176.22</v>
      </c>
      <c r="F141" s="36">
        <v>130324.44</v>
      </c>
      <c r="G141" s="36">
        <v>322851.78000000003</v>
      </c>
      <c r="H141" s="36">
        <v>120</v>
      </c>
      <c r="I141" s="36">
        <v>65.473600000000005</v>
      </c>
      <c r="J141" s="36">
        <v>64.591999999999999</v>
      </c>
      <c r="K141" s="36">
        <v>2196.04</v>
      </c>
      <c r="L141" s="36">
        <v>2208.4</v>
      </c>
      <c r="M141" s="36">
        <v>2196.04</v>
      </c>
    </row>
    <row r="142" spans="3:13" x14ac:dyDescent="0.25">
      <c r="C142" s="15">
        <f t="shared" si="29"/>
        <v>46022</v>
      </c>
      <c r="D142" s="35">
        <v>46008</v>
      </c>
      <c r="E142" s="36">
        <v>452950.78</v>
      </c>
      <c r="F142" s="36">
        <v>130607</v>
      </c>
      <c r="G142" s="36">
        <v>322343.78000000003</v>
      </c>
      <c r="H142" s="36">
        <v>254</v>
      </c>
      <c r="I142" s="36">
        <v>66.265500000000003</v>
      </c>
      <c r="J142" s="36">
        <v>66.236999999999995</v>
      </c>
      <c r="K142" s="36">
        <v>2194.19</v>
      </c>
      <c r="L142" s="36">
        <v>2109.7199999999998</v>
      </c>
      <c r="M142" s="36">
        <v>2194.19</v>
      </c>
    </row>
    <row r="143" spans="3:13" x14ac:dyDescent="0.25">
      <c r="C143" s="15">
        <f t="shared" si="29"/>
        <v>46022</v>
      </c>
      <c r="D143" s="35">
        <v>46007</v>
      </c>
      <c r="E143" s="36">
        <v>453846.16</v>
      </c>
      <c r="F143" s="36">
        <v>130147.91</v>
      </c>
      <c r="G143" s="36">
        <v>323698.25</v>
      </c>
      <c r="H143" s="36">
        <v>458</v>
      </c>
      <c r="I143" s="36">
        <v>63.755699999999997</v>
      </c>
      <c r="J143" s="36">
        <v>62.7</v>
      </c>
      <c r="K143" s="36">
        <v>2080.09</v>
      </c>
      <c r="L143" s="36">
        <v>2110.0500000000002</v>
      </c>
      <c r="M143" s="36">
        <v>2080.09</v>
      </c>
    </row>
    <row r="144" spans="3:13" x14ac:dyDescent="0.25">
      <c r="C144" s="15">
        <f t="shared" si="29"/>
        <v>46022</v>
      </c>
      <c r="D144" s="35">
        <v>46006</v>
      </c>
      <c r="E144" s="36">
        <v>454560.38</v>
      </c>
      <c r="F144" s="36">
        <v>129855.39</v>
      </c>
      <c r="G144" s="36">
        <v>324705</v>
      </c>
      <c r="H144" s="36">
        <v>84</v>
      </c>
      <c r="I144" s="36">
        <v>64.087599999999995</v>
      </c>
      <c r="J144" s="36">
        <v>62.94</v>
      </c>
      <c r="K144" s="36">
        <v>2099.2399999999998</v>
      </c>
      <c r="L144" s="36">
        <v>2108.46</v>
      </c>
      <c r="M144" s="36">
        <v>2099.2399999999998</v>
      </c>
    </row>
    <row r="145" spans="3:13" x14ac:dyDescent="0.25">
      <c r="C145" s="15">
        <f t="shared" si="29"/>
        <v>46022</v>
      </c>
      <c r="D145" s="35">
        <v>46005</v>
      </c>
      <c r="E145" s="36">
        <v>453359.78</v>
      </c>
      <c r="F145" s="36">
        <v>137581.81</v>
      </c>
      <c r="G145" s="36">
        <v>315777.94</v>
      </c>
      <c r="H145" s="36">
        <v>0</v>
      </c>
      <c r="I145" s="36">
        <v>61.960799999999999</v>
      </c>
      <c r="J145" s="36">
        <v>61.362000000000002</v>
      </c>
      <c r="K145" s="36">
        <v>2114.92</v>
      </c>
      <c r="L145" s="36">
        <v>2057.09</v>
      </c>
      <c r="M145" s="36">
        <v>2114.92</v>
      </c>
    </row>
    <row r="146" spans="3:13" x14ac:dyDescent="0.25">
      <c r="C146" s="15">
        <f t="shared" si="29"/>
        <v>46022</v>
      </c>
      <c r="D146" s="35">
        <v>46004</v>
      </c>
      <c r="E146" s="36">
        <v>453359.78</v>
      </c>
      <c r="F146" s="36">
        <v>137581.81</v>
      </c>
      <c r="G146" s="36">
        <v>315777.94</v>
      </c>
      <c r="H146" s="36">
        <v>0</v>
      </c>
      <c r="I146" s="36">
        <v>61.960799999999999</v>
      </c>
      <c r="J146" s="36">
        <v>61.362000000000002</v>
      </c>
      <c r="K146" s="36">
        <v>2114.92</v>
      </c>
      <c r="L146" s="36">
        <v>2057.09</v>
      </c>
      <c r="M146" s="36">
        <v>2114.92</v>
      </c>
    </row>
    <row r="147" spans="3:13" x14ac:dyDescent="0.25">
      <c r="C147" s="15">
        <f t="shared" si="29"/>
        <v>46022</v>
      </c>
      <c r="D147" s="35">
        <v>46003</v>
      </c>
      <c r="E147" s="36">
        <v>453359.78</v>
      </c>
      <c r="F147" s="36">
        <v>137581.81</v>
      </c>
      <c r="G147" s="36">
        <v>315777.94</v>
      </c>
      <c r="H147" s="36">
        <v>448</v>
      </c>
      <c r="I147" s="36">
        <v>61.960799999999999</v>
      </c>
      <c r="J147" s="36">
        <v>61.362000000000002</v>
      </c>
      <c r="K147" s="36">
        <v>2114.92</v>
      </c>
      <c r="L147" s="36">
        <v>2057.09</v>
      </c>
      <c r="M147" s="36">
        <v>2114.92</v>
      </c>
    </row>
    <row r="148" spans="3:13" x14ac:dyDescent="0.25">
      <c r="C148" s="15">
        <f t="shared" si="29"/>
        <v>46022</v>
      </c>
      <c r="D148" s="35">
        <v>46002</v>
      </c>
      <c r="E148" s="36">
        <v>455817.13</v>
      </c>
      <c r="F148" s="36">
        <v>137802.04999999999</v>
      </c>
      <c r="G148" s="36">
        <v>318015.06</v>
      </c>
      <c r="H148" s="36">
        <v>22</v>
      </c>
      <c r="I148" s="36">
        <v>63.558599999999998</v>
      </c>
      <c r="J148" s="36">
        <v>63.929000000000002</v>
      </c>
      <c r="K148" s="36">
        <v>2047.19</v>
      </c>
      <c r="L148" s="36">
        <v>2056.54</v>
      </c>
      <c r="M148" s="36">
        <v>2047.19</v>
      </c>
    </row>
    <row r="149" spans="3:13" x14ac:dyDescent="0.25">
      <c r="C149" s="15">
        <f t="shared" si="29"/>
        <v>46022</v>
      </c>
      <c r="D149" s="35">
        <v>46001</v>
      </c>
      <c r="E149" s="36">
        <v>456415.16</v>
      </c>
      <c r="F149" s="36">
        <v>136741.5</v>
      </c>
      <c r="G149" s="36">
        <v>319673.65999999997</v>
      </c>
      <c r="H149" s="36">
        <v>267</v>
      </c>
      <c r="I149" s="36">
        <v>61.807400000000001</v>
      </c>
      <c r="J149" s="36">
        <v>60.378999999999998</v>
      </c>
      <c r="K149" s="36">
        <v>2034.1</v>
      </c>
      <c r="L149" s="36">
        <v>2036.79</v>
      </c>
      <c r="M149" s="36">
        <v>2034.1</v>
      </c>
    </row>
    <row r="150" spans="3:13" x14ac:dyDescent="0.25">
      <c r="C150" s="15">
        <f t="shared" si="29"/>
        <v>46022</v>
      </c>
      <c r="D150" s="35">
        <v>46000</v>
      </c>
      <c r="E150" s="36">
        <v>455821.75</v>
      </c>
      <c r="F150" s="36">
        <v>136914.67000000001</v>
      </c>
      <c r="G150" s="36">
        <v>318907.09000000003</v>
      </c>
      <c r="H150" s="36">
        <v>393</v>
      </c>
      <c r="I150" s="36">
        <v>60.670299999999997</v>
      </c>
      <c r="J150" s="36">
        <v>60.168999999999997</v>
      </c>
      <c r="K150" s="36">
        <v>1924.8</v>
      </c>
      <c r="L150" s="36">
        <v>1929.04</v>
      </c>
      <c r="M150" s="36">
        <v>1924.8</v>
      </c>
    </row>
    <row r="151" spans="3:13" x14ac:dyDescent="0.25">
      <c r="C151" s="15">
        <f t="shared" si="29"/>
        <v>46022</v>
      </c>
      <c r="D151" s="35">
        <v>45999</v>
      </c>
      <c r="E151" s="36">
        <v>456143</v>
      </c>
      <c r="F151" s="36">
        <v>136914.67000000001</v>
      </c>
      <c r="G151" s="36">
        <v>319228.34000000003</v>
      </c>
      <c r="H151" s="36">
        <v>189</v>
      </c>
      <c r="I151" s="36">
        <v>58.1556</v>
      </c>
      <c r="J151" s="36">
        <v>57.779000000000003</v>
      </c>
      <c r="K151" s="36">
        <v>1930.01</v>
      </c>
      <c r="L151" s="36">
        <v>1938.35</v>
      </c>
      <c r="M151" s="36">
        <v>1930.01</v>
      </c>
    </row>
    <row r="152" spans="3:13" x14ac:dyDescent="0.25">
      <c r="C152" s="15">
        <f t="shared" si="29"/>
        <v>46022</v>
      </c>
      <c r="D152" s="35">
        <v>45998</v>
      </c>
      <c r="E152" s="36">
        <v>457070.63</v>
      </c>
      <c r="F152" s="36">
        <v>136914.67000000001</v>
      </c>
      <c r="G152" s="36">
        <v>320155.96999999997</v>
      </c>
      <c r="H152" s="36">
        <v>0</v>
      </c>
      <c r="I152" s="36">
        <v>58.3414</v>
      </c>
      <c r="J152" s="36">
        <v>58.421999999999997</v>
      </c>
      <c r="K152" s="36">
        <v>1928.84</v>
      </c>
      <c r="L152" s="36">
        <v>1907.62</v>
      </c>
      <c r="M152" s="36">
        <v>1928.84</v>
      </c>
    </row>
    <row r="153" spans="3:13" x14ac:dyDescent="0.25">
      <c r="C153" s="15">
        <f t="shared" si="29"/>
        <v>46022</v>
      </c>
      <c r="D153" s="35">
        <v>45997</v>
      </c>
      <c r="E153" s="36">
        <v>457070.63</v>
      </c>
      <c r="F153" s="36">
        <v>136914.67000000001</v>
      </c>
      <c r="G153" s="36">
        <v>320155.96999999997</v>
      </c>
      <c r="H153" s="36">
        <v>0</v>
      </c>
      <c r="I153" s="36">
        <v>58.3414</v>
      </c>
      <c r="J153" s="36">
        <v>58.421999999999997</v>
      </c>
      <c r="K153" s="36">
        <v>1928.84</v>
      </c>
      <c r="L153" s="36">
        <v>1907.62</v>
      </c>
      <c r="M153" s="36">
        <v>1928.84</v>
      </c>
    </row>
    <row r="154" spans="3:13" x14ac:dyDescent="0.25">
      <c r="C154" s="15">
        <f t="shared" si="29"/>
        <v>46022</v>
      </c>
      <c r="D154" s="35">
        <v>45996</v>
      </c>
      <c r="E154" s="36">
        <v>457070.63</v>
      </c>
      <c r="F154" s="36">
        <v>136914.67000000001</v>
      </c>
      <c r="G154" s="36">
        <v>320155.96999999997</v>
      </c>
      <c r="H154" s="36">
        <v>64</v>
      </c>
      <c r="I154" s="36">
        <v>58.3414</v>
      </c>
      <c r="J154" s="36">
        <v>58.421999999999997</v>
      </c>
      <c r="K154" s="36">
        <v>1928.84</v>
      </c>
      <c r="L154" s="36">
        <v>1907.62</v>
      </c>
      <c r="M154" s="36">
        <v>1928.84</v>
      </c>
    </row>
    <row r="155" spans="3:13" x14ac:dyDescent="0.25">
      <c r="C155" s="15">
        <f t="shared" si="29"/>
        <v>46022</v>
      </c>
      <c r="D155" s="35">
        <v>45995</v>
      </c>
      <c r="E155" s="36">
        <v>457220.63</v>
      </c>
      <c r="F155" s="36">
        <v>138328.20000000001</v>
      </c>
      <c r="G155" s="36">
        <v>318892.44</v>
      </c>
      <c r="H155" s="36">
        <v>103</v>
      </c>
      <c r="I155" s="36">
        <v>57.1357</v>
      </c>
      <c r="J155" s="36">
        <v>56.847000000000001</v>
      </c>
      <c r="K155" s="36">
        <v>1898.44</v>
      </c>
      <c r="L155" s="36">
        <v>1940.3</v>
      </c>
      <c r="M155" s="36">
        <v>1898.44</v>
      </c>
    </row>
    <row r="156" spans="3:13" x14ac:dyDescent="0.25">
      <c r="C156" s="15">
        <f t="shared" si="29"/>
        <v>46022</v>
      </c>
      <c r="D156" s="35">
        <v>45994</v>
      </c>
      <c r="E156" s="36">
        <v>456721.88</v>
      </c>
      <c r="F156" s="36">
        <v>139466.72</v>
      </c>
      <c r="G156" s="36">
        <v>317255.15999999997</v>
      </c>
      <c r="H156" s="36">
        <v>565</v>
      </c>
      <c r="I156" s="36">
        <v>58.500700000000002</v>
      </c>
      <c r="J156" s="36">
        <v>57.920999999999999</v>
      </c>
      <c r="K156" s="36">
        <v>1916.3</v>
      </c>
      <c r="L156" s="36">
        <v>1961.18</v>
      </c>
      <c r="M156" s="36">
        <v>1916.3</v>
      </c>
    </row>
    <row r="157" spans="3:13" x14ac:dyDescent="0.25">
      <c r="C157" s="15">
        <f t="shared" si="29"/>
        <v>46022</v>
      </c>
      <c r="D157" s="35">
        <v>45993</v>
      </c>
      <c r="E157" s="36">
        <v>455933.72</v>
      </c>
      <c r="F157" s="36">
        <v>137960.13</v>
      </c>
      <c r="G157" s="36">
        <v>317973.59000000003</v>
      </c>
      <c r="H157" s="36">
        <v>672</v>
      </c>
      <c r="I157" s="36">
        <v>58.469499999999996</v>
      </c>
      <c r="J157" s="36">
        <v>57.982999999999997</v>
      </c>
      <c r="K157" s="36">
        <v>1894.73</v>
      </c>
      <c r="L157" s="36">
        <v>1904.49</v>
      </c>
      <c r="M157" s="36">
        <v>1894.73</v>
      </c>
    </row>
    <row r="158" spans="3:13" x14ac:dyDescent="0.25">
      <c r="C158" s="15">
        <f t="shared" si="29"/>
        <v>46022</v>
      </c>
      <c r="D158" s="35">
        <v>45992</v>
      </c>
      <c r="E158" s="36">
        <v>455994.53</v>
      </c>
      <c r="F158" s="36">
        <v>137960.13</v>
      </c>
      <c r="G158" s="36">
        <v>318034.40999999997</v>
      </c>
      <c r="H158" s="36">
        <v>550</v>
      </c>
      <c r="I158" s="36">
        <v>57.988999999999997</v>
      </c>
      <c r="J158" s="36">
        <v>58.417999999999999</v>
      </c>
      <c r="K158" s="36">
        <v>1875.14</v>
      </c>
      <c r="L158" s="36">
        <v>1903</v>
      </c>
      <c r="M158" s="36">
        <v>1875.14</v>
      </c>
    </row>
    <row r="159" spans="3:13" x14ac:dyDescent="0.25">
      <c r="C159" s="15">
        <f t="shared" si="29"/>
        <v>45991</v>
      </c>
      <c r="D159" s="35">
        <v>45991</v>
      </c>
      <c r="E159" s="36">
        <v>456772.06</v>
      </c>
      <c r="F159" s="36">
        <v>138281.26999999999</v>
      </c>
      <c r="G159" s="36">
        <v>318490.78000000003</v>
      </c>
      <c r="H159" s="36">
        <v>0</v>
      </c>
      <c r="I159" s="36">
        <v>56.500300000000003</v>
      </c>
      <c r="J159" s="36">
        <v>56.445999999999998</v>
      </c>
      <c r="K159" s="36">
        <v>1790.54</v>
      </c>
      <c r="L159" s="36">
        <v>1797.61</v>
      </c>
      <c r="M159" s="36">
        <v>1790.54</v>
      </c>
    </row>
    <row r="160" spans="3:13" x14ac:dyDescent="0.25">
      <c r="C160" s="15">
        <f t="shared" si="29"/>
        <v>45991</v>
      </c>
      <c r="D160" s="35">
        <v>45990</v>
      </c>
      <c r="E160" s="36">
        <v>456772.06</v>
      </c>
      <c r="F160" s="36">
        <v>138281.26999999999</v>
      </c>
      <c r="G160" s="36">
        <v>318490.78000000003</v>
      </c>
      <c r="H160" s="36">
        <v>0</v>
      </c>
      <c r="I160" s="36">
        <v>56.500300000000003</v>
      </c>
      <c r="J160" s="36">
        <v>56.445999999999998</v>
      </c>
      <c r="K160" s="36">
        <v>1790.54</v>
      </c>
      <c r="L160" s="36">
        <v>1797.61</v>
      </c>
      <c r="M160" s="36">
        <v>1790.54</v>
      </c>
    </row>
    <row r="161" spans="3:13" x14ac:dyDescent="0.25">
      <c r="C161" s="15">
        <f t="shared" si="29"/>
        <v>45991</v>
      </c>
      <c r="D161" s="35">
        <v>45989</v>
      </c>
      <c r="E161" s="36">
        <v>456772.06</v>
      </c>
      <c r="F161" s="36">
        <v>138281.26999999999</v>
      </c>
      <c r="G161" s="36">
        <v>318490.78000000003</v>
      </c>
      <c r="H161" s="36">
        <v>975</v>
      </c>
      <c r="I161" s="36">
        <v>56.500300000000003</v>
      </c>
      <c r="J161" s="36">
        <v>56.445999999999998</v>
      </c>
      <c r="K161" s="36">
        <v>1790.54</v>
      </c>
      <c r="L161" s="36">
        <v>1797.61</v>
      </c>
      <c r="M161" s="36">
        <v>1790.54</v>
      </c>
    </row>
    <row r="162" spans="3:13" x14ac:dyDescent="0.25">
      <c r="C162" s="15">
        <f t="shared" si="29"/>
        <v>45991</v>
      </c>
      <c r="D162" s="35">
        <v>45988</v>
      </c>
      <c r="E162" s="36">
        <v>458086.72</v>
      </c>
      <c r="F162" s="36">
        <v>150238.75</v>
      </c>
      <c r="G162" s="36">
        <v>307847.94</v>
      </c>
      <c r="H162" s="36">
        <v>0</v>
      </c>
      <c r="I162" s="36">
        <v>53.399099999999997</v>
      </c>
      <c r="J162" s="36">
        <v>52.915999999999997</v>
      </c>
      <c r="K162" s="36">
        <v>1772.02</v>
      </c>
      <c r="L162" s="36">
        <v>1730.07</v>
      </c>
      <c r="M162" s="36">
        <v>1772.02</v>
      </c>
    </row>
    <row r="163" spans="3:13" x14ac:dyDescent="0.25">
      <c r="C163" s="15">
        <f t="shared" si="29"/>
        <v>45991</v>
      </c>
      <c r="D163" s="35">
        <v>45987</v>
      </c>
      <c r="E163" s="36">
        <v>458086.72</v>
      </c>
      <c r="F163" s="36">
        <v>150238.75</v>
      </c>
      <c r="G163" s="36">
        <v>307847.94</v>
      </c>
      <c r="H163" s="36">
        <v>7330</v>
      </c>
      <c r="I163" s="36">
        <v>53.36</v>
      </c>
      <c r="J163" s="36">
        <v>52.915999999999997</v>
      </c>
      <c r="K163" s="36">
        <v>1725.6</v>
      </c>
      <c r="L163" s="36">
        <v>1731.12</v>
      </c>
      <c r="M163" s="36">
        <v>1725.6</v>
      </c>
    </row>
    <row r="164" spans="3:13" x14ac:dyDescent="0.25">
      <c r="C164" s="15">
        <f t="shared" si="29"/>
        <v>45991</v>
      </c>
      <c r="D164" s="35">
        <v>45986</v>
      </c>
      <c r="E164" s="36">
        <v>459237.34</v>
      </c>
      <c r="F164" s="36">
        <v>150238.75</v>
      </c>
      <c r="G164" s="36">
        <v>308998.56</v>
      </c>
      <c r="H164" s="36">
        <v>6</v>
      </c>
      <c r="I164" s="36">
        <v>51.470100000000002</v>
      </c>
      <c r="J164" s="36">
        <v>50.965000000000003</v>
      </c>
      <c r="K164" s="36">
        <v>1712.45</v>
      </c>
      <c r="L164" s="36">
        <v>1717.53</v>
      </c>
      <c r="M164" s="36">
        <v>1712.45</v>
      </c>
    </row>
    <row r="165" spans="3:13" x14ac:dyDescent="0.25">
      <c r="C165" s="15">
        <f t="shared" si="29"/>
        <v>45991</v>
      </c>
      <c r="D165" s="35">
        <v>45985</v>
      </c>
      <c r="E165" s="36">
        <v>460710.22</v>
      </c>
      <c r="F165" s="36">
        <v>151747.56</v>
      </c>
      <c r="G165" s="36">
        <v>308962.63</v>
      </c>
      <c r="H165" s="36">
        <v>31</v>
      </c>
      <c r="I165" s="36">
        <v>51.3626</v>
      </c>
      <c r="J165" s="36">
        <v>50.326000000000001</v>
      </c>
      <c r="K165" s="36">
        <v>1665</v>
      </c>
      <c r="L165" s="36">
        <v>1668.94</v>
      </c>
      <c r="M165" s="36">
        <v>1665</v>
      </c>
    </row>
    <row r="166" spans="3:13" x14ac:dyDescent="0.25">
      <c r="C166" s="15">
        <f t="shared" si="29"/>
        <v>45991</v>
      </c>
      <c r="D166" s="35">
        <v>45984</v>
      </c>
      <c r="E166" s="36">
        <v>460702.56</v>
      </c>
      <c r="F166" s="36">
        <v>151627.72</v>
      </c>
      <c r="G166" s="36">
        <v>309074.84000000003</v>
      </c>
      <c r="H166" s="36">
        <v>0</v>
      </c>
      <c r="I166" s="36">
        <v>50.020400000000002</v>
      </c>
      <c r="J166" s="36">
        <v>49.912999999999997</v>
      </c>
      <c r="K166" s="36">
        <v>1646.24</v>
      </c>
      <c r="L166" s="36">
        <v>1652.43</v>
      </c>
      <c r="M166" s="36">
        <v>1646.24</v>
      </c>
    </row>
    <row r="167" spans="3:13" x14ac:dyDescent="0.25">
      <c r="C167" s="15">
        <f t="shared" si="29"/>
        <v>45991</v>
      </c>
      <c r="D167" s="35">
        <v>45983</v>
      </c>
      <c r="E167" s="36">
        <v>460702.56</v>
      </c>
      <c r="F167" s="36">
        <v>151627.72</v>
      </c>
      <c r="G167" s="36">
        <v>309074.84000000003</v>
      </c>
      <c r="H167" s="36">
        <v>0</v>
      </c>
      <c r="I167" s="36">
        <v>50.020400000000002</v>
      </c>
      <c r="J167" s="36">
        <v>49.912999999999997</v>
      </c>
      <c r="K167" s="36">
        <v>1646.24</v>
      </c>
      <c r="L167" s="36">
        <v>1652.43</v>
      </c>
      <c r="M167" s="36">
        <v>1646.24</v>
      </c>
    </row>
    <row r="168" spans="3:13" x14ac:dyDescent="0.25">
      <c r="C168" s="15">
        <f t="shared" si="29"/>
        <v>45991</v>
      </c>
      <c r="D168" s="35">
        <v>45982</v>
      </c>
      <c r="E168" s="36">
        <v>460702.56</v>
      </c>
      <c r="F168" s="36">
        <v>151627.72</v>
      </c>
      <c r="G168" s="36">
        <v>309074.84000000003</v>
      </c>
      <c r="H168" s="36">
        <v>14</v>
      </c>
      <c r="I168" s="36">
        <v>50.020400000000002</v>
      </c>
      <c r="J168" s="36">
        <v>49.912999999999997</v>
      </c>
      <c r="K168" s="36">
        <v>1646.24</v>
      </c>
      <c r="L168" s="36">
        <v>1652.43</v>
      </c>
      <c r="M168" s="36">
        <v>1646.24</v>
      </c>
    </row>
    <row r="169" spans="3:13" x14ac:dyDescent="0.25">
      <c r="C169" s="15">
        <f t="shared" si="29"/>
        <v>45991</v>
      </c>
      <c r="D169" s="35">
        <v>45981</v>
      </c>
      <c r="E169" s="36">
        <v>461910.31</v>
      </c>
      <c r="F169" s="36">
        <v>152343.92000000001</v>
      </c>
      <c r="G169" s="36">
        <v>309566.38</v>
      </c>
      <c r="H169" s="36">
        <v>0</v>
      </c>
      <c r="I169" s="36">
        <v>50.664200000000001</v>
      </c>
      <c r="J169" s="36">
        <v>50.301000000000002</v>
      </c>
      <c r="K169" s="36">
        <v>1690.7</v>
      </c>
      <c r="L169" s="36">
        <v>1694.92</v>
      </c>
      <c r="M169" s="36">
        <v>1690.7</v>
      </c>
    </row>
    <row r="170" spans="3:13" x14ac:dyDescent="0.25">
      <c r="C170" s="15">
        <f t="shared" si="29"/>
        <v>45991</v>
      </c>
      <c r="D170" s="35">
        <v>45980</v>
      </c>
      <c r="E170" s="36">
        <v>462530.03</v>
      </c>
      <c r="F170" s="36">
        <v>152597.81</v>
      </c>
      <c r="G170" s="36">
        <v>309932.21999999997</v>
      </c>
      <c r="H170" s="36">
        <v>50</v>
      </c>
      <c r="I170" s="36">
        <v>51.359499999999997</v>
      </c>
      <c r="J170" s="36">
        <v>50.853999999999999</v>
      </c>
      <c r="K170" s="36">
        <v>1707.76</v>
      </c>
      <c r="L170" s="36">
        <v>1697.21</v>
      </c>
      <c r="M170" s="36">
        <v>1707.76</v>
      </c>
    </row>
    <row r="171" spans="3:13" x14ac:dyDescent="0.25">
      <c r="C171" s="15">
        <f t="shared" si="29"/>
        <v>45991</v>
      </c>
      <c r="D171" s="35">
        <v>45979</v>
      </c>
      <c r="E171" s="36">
        <v>465535.13</v>
      </c>
      <c r="F171" s="36">
        <v>156106.31</v>
      </c>
      <c r="G171" s="36">
        <v>309428.81</v>
      </c>
      <c r="H171" s="36">
        <v>333</v>
      </c>
      <c r="I171" s="36">
        <v>50.702800000000003</v>
      </c>
      <c r="J171" s="36">
        <v>50.521000000000001</v>
      </c>
      <c r="K171" s="36">
        <v>1645.22</v>
      </c>
      <c r="L171" s="36">
        <v>1661.39</v>
      </c>
      <c r="M171" s="36">
        <v>1645.22</v>
      </c>
    </row>
    <row r="172" spans="3:13" x14ac:dyDescent="0.25">
      <c r="C172" s="15">
        <f t="shared" si="29"/>
        <v>45991</v>
      </c>
      <c r="D172" s="35">
        <v>45978</v>
      </c>
      <c r="E172" s="36">
        <v>469535.47</v>
      </c>
      <c r="F172" s="36">
        <v>156106.31</v>
      </c>
      <c r="G172" s="36">
        <v>313429.13</v>
      </c>
      <c r="H172" s="36">
        <v>44</v>
      </c>
      <c r="I172" s="36">
        <v>50.219900000000003</v>
      </c>
      <c r="J172" s="36">
        <v>50.710999999999999</v>
      </c>
      <c r="K172" s="36">
        <v>1684.04</v>
      </c>
      <c r="L172" s="36">
        <v>1692.2</v>
      </c>
      <c r="M172" s="36">
        <v>1684.04</v>
      </c>
    </row>
    <row r="173" spans="3:13" x14ac:dyDescent="0.25">
      <c r="C173" s="15">
        <f t="shared" si="29"/>
        <v>45991</v>
      </c>
      <c r="D173" s="35">
        <v>45977</v>
      </c>
      <c r="E173" s="36">
        <v>475670.25</v>
      </c>
      <c r="F173" s="36">
        <v>156106.31</v>
      </c>
      <c r="G173" s="36">
        <v>319563.90999999997</v>
      </c>
      <c r="H173" s="36">
        <v>0</v>
      </c>
      <c r="I173" s="36">
        <v>50.584499999999998</v>
      </c>
      <c r="J173" s="36">
        <v>50.686</v>
      </c>
      <c r="K173" s="36">
        <v>1736.64</v>
      </c>
      <c r="L173" s="36">
        <v>1760.6</v>
      </c>
      <c r="M173" s="36">
        <v>1736.64</v>
      </c>
    </row>
    <row r="174" spans="3:13" x14ac:dyDescent="0.25">
      <c r="C174" s="15">
        <f t="shared" si="29"/>
        <v>45991</v>
      </c>
      <c r="D174" s="35">
        <v>45976</v>
      </c>
      <c r="E174" s="36">
        <v>475670.25</v>
      </c>
      <c r="F174" s="36">
        <v>156106.31</v>
      </c>
      <c r="G174" s="36">
        <v>319563.90999999997</v>
      </c>
      <c r="H174" s="36">
        <v>0</v>
      </c>
      <c r="I174" s="36">
        <v>50.584499999999998</v>
      </c>
      <c r="J174" s="36">
        <v>50.686</v>
      </c>
      <c r="K174" s="36">
        <v>1736.64</v>
      </c>
      <c r="L174" s="36">
        <v>1760.6</v>
      </c>
      <c r="M174" s="36">
        <v>1736.64</v>
      </c>
    </row>
    <row r="175" spans="3:13" x14ac:dyDescent="0.25">
      <c r="C175" s="15">
        <f t="shared" si="29"/>
        <v>45991</v>
      </c>
      <c r="D175" s="35">
        <v>45975</v>
      </c>
      <c r="E175" s="36">
        <v>475670.25</v>
      </c>
      <c r="F175" s="36">
        <v>156106.31</v>
      </c>
      <c r="G175" s="36">
        <v>319563.90999999997</v>
      </c>
      <c r="H175" s="36">
        <v>45</v>
      </c>
      <c r="I175" s="36">
        <v>50.584499999999998</v>
      </c>
      <c r="J175" s="36">
        <v>50.686</v>
      </c>
      <c r="K175" s="36">
        <v>1736.64</v>
      </c>
      <c r="L175" s="36">
        <v>1760.6</v>
      </c>
      <c r="M175" s="36">
        <v>1736.64</v>
      </c>
    </row>
    <row r="176" spans="3:13" x14ac:dyDescent="0.25">
      <c r="C176" s="15">
        <f t="shared" si="29"/>
        <v>45991</v>
      </c>
      <c r="D176" s="35">
        <v>45974</v>
      </c>
      <c r="E176" s="36">
        <v>476315.81</v>
      </c>
      <c r="F176" s="36">
        <v>156106.31</v>
      </c>
      <c r="G176" s="36">
        <v>320209.46999999997</v>
      </c>
      <c r="H176" s="36">
        <v>244</v>
      </c>
      <c r="I176" s="36">
        <v>52.2971</v>
      </c>
      <c r="J176" s="36">
        <v>53.17</v>
      </c>
      <c r="K176" s="36">
        <v>1770.56</v>
      </c>
      <c r="L176" s="36">
        <v>1777.18</v>
      </c>
      <c r="M176" s="36">
        <v>1770.56</v>
      </c>
    </row>
    <row r="177" spans="3:13" x14ac:dyDescent="0.25">
      <c r="C177" s="15">
        <f t="shared" si="29"/>
        <v>45991</v>
      </c>
      <c r="D177" s="35">
        <v>45973</v>
      </c>
      <c r="E177" s="36">
        <v>478191.88</v>
      </c>
      <c r="F177" s="36">
        <v>156106.31</v>
      </c>
      <c r="G177" s="36">
        <v>322085.56</v>
      </c>
      <c r="H177" s="36">
        <v>0</v>
      </c>
      <c r="I177" s="36">
        <v>53.2485</v>
      </c>
      <c r="J177" s="36">
        <v>53.457000000000001</v>
      </c>
      <c r="K177" s="36">
        <v>1700.46</v>
      </c>
      <c r="L177" s="36">
        <v>1698.35</v>
      </c>
      <c r="M177" s="36">
        <v>1700.46</v>
      </c>
    </row>
    <row r="178" spans="3:13" x14ac:dyDescent="0.25">
      <c r="C178" s="15">
        <f t="shared" si="29"/>
        <v>45991</v>
      </c>
      <c r="D178" s="35">
        <v>45972</v>
      </c>
      <c r="E178" s="36">
        <v>478558.06</v>
      </c>
      <c r="F178" s="36">
        <v>156395.98000000001</v>
      </c>
      <c r="G178" s="36">
        <v>322162.09000000003</v>
      </c>
      <c r="H178" s="36">
        <v>55</v>
      </c>
      <c r="I178" s="36">
        <v>51.221299999999999</v>
      </c>
      <c r="J178" s="36">
        <v>50.744</v>
      </c>
      <c r="K178" s="36">
        <v>1667.06</v>
      </c>
      <c r="L178" s="36">
        <v>1693.06</v>
      </c>
      <c r="M178" s="36">
        <v>1667.06</v>
      </c>
    </row>
    <row r="179" spans="3:13" x14ac:dyDescent="0.25">
      <c r="C179" s="15">
        <f t="shared" si="29"/>
        <v>45991</v>
      </c>
      <c r="D179" s="35">
        <v>45971</v>
      </c>
      <c r="E179" s="36">
        <v>479104.72</v>
      </c>
      <c r="F179" s="36">
        <v>156441.04999999999</v>
      </c>
      <c r="G179" s="36">
        <v>322663.65999999997</v>
      </c>
      <c r="H179" s="36">
        <v>52</v>
      </c>
      <c r="I179" s="36">
        <v>50.510399999999997</v>
      </c>
      <c r="J179" s="36">
        <v>50.311</v>
      </c>
      <c r="K179" s="36">
        <v>1646.86</v>
      </c>
      <c r="L179" s="36">
        <v>1641.39</v>
      </c>
      <c r="M179" s="36">
        <v>1646.86</v>
      </c>
    </row>
    <row r="180" spans="3:13" x14ac:dyDescent="0.25">
      <c r="C180" s="15">
        <f t="shared" si="29"/>
        <v>45991</v>
      </c>
      <c r="D180" s="35">
        <v>45970</v>
      </c>
      <c r="E180" s="36">
        <v>480115.94</v>
      </c>
      <c r="F180" s="36">
        <v>156788.63</v>
      </c>
      <c r="G180" s="36">
        <v>323327.31</v>
      </c>
      <c r="H180" s="36">
        <v>0</v>
      </c>
      <c r="I180" s="36">
        <v>48.322899999999997</v>
      </c>
      <c r="J180" s="36">
        <v>48.143000000000001</v>
      </c>
      <c r="K180" s="36">
        <v>1611.86</v>
      </c>
      <c r="L180" s="36">
        <v>1615.23</v>
      </c>
      <c r="M180" s="36">
        <v>1611.86</v>
      </c>
    </row>
    <row r="181" spans="3:13" x14ac:dyDescent="0.25">
      <c r="C181" s="15">
        <f t="shared" si="29"/>
        <v>45991</v>
      </c>
      <c r="D181" s="35">
        <v>45969</v>
      </c>
      <c r="E181" s="36">
        <v>480115.94</v>
      </c>
      <c r="F181" s="36">
        <v>156788.63</v>
      </c>
      <c r="G181" s="36">
        <v>323327.31</v>
      </c>
      <c r="H181" s="36">
        <v>0</v>
      </c>
      <c r="I181" s="36">
        <v>48.322899999999997</v>
      </c>
      <c r="J181" s="36">
        <v>48.143000000000001</v>
      </c>
      <c r="K181" s="36">
        <v>1611.86</v>
      </c>
      <c r="L181" s="36">
        <v>1615.23</v>
      </c>
      <c r="M181" s="36">
        <v>1611.86</v>
      </c>
    </row>
    <row r="182" spans="3:13" x14ac:dyDescent="0.25">
      <c r="C182" s="15">
        <f t="shared" si="29"/>
        <v>45991</v>
      </c>
      <c r="D182" s="35">
        <v>45968</v>
      </c>
      <c r="E182" s="36">
        <v>480115.94</v>
      </c>
      <c r="F182" s="36">
        <v>156788.63</v>
      </c>
      <c r="G182" s="36">
        <v>323327.31</v>
      </c>
      <c r="H182" s="36">
        <v>13</v>
      </c>
      <c r="I182" s="36">
        <v>48.322899999999997</v>
      </c>
      <c r="J182" s="36">
        <v>48.143000000000001</v>
      </c>
      <c r="K182" s="36">
        <v>1611.86</v>
      </c>
      <c r="L182" s="36">
        <v>1615.23</v>
      </c>
      <c r="M182" s="36">
        <v>1611.86</v>
      </c>
    </row>
    <row r="183" spans="3:13" x14ac:dyDescent="0.25">
      <c r="C183" s="15">
        <f t="shared" si="29"/>
        <v>45991</v>
      </c>
      <c r="D183" s="35">
        <v>45967</v>
      </c>
      <c r="E183" s="36">
        <v>481468.06</v>
      </c>
      <c r="F183" s="36">
        <v>157378.54999999999</v>
      </c>
      <c r="G183" s="36">
        <v>324089.5</v>
      </c>
      <c r="H183" s="36">
        <v>86</v>
      </c>
      <c r="I183" s="36">
        <v>48.034500000000001</v>
      </c>
      <c r="J183" s="36">
        <v>47.95</v>
      </c>
      <c r="K183" s="36">
        <v>1604.21</v>
      </c>
      <c r="L183" s="36">
        <v>1604.21</v>
      </c>
      <c r="M183" s="36">
        <v>1604.21</v>
      </c>
    </row>
    <row r="184" spans="3:13" x14ac:dyDescent="0.25">
      <c r="C184" s="15">
        <f t="shared" si="29"/>
        <v>45991</v>
      </c>
      <c r="D184" s="35">
        <v>45966</v>
      </c>
      <c r="E184" s="36">
        <v>481457.97</v>
      </c>
      <c r="F184" s="36">
        <v>157505.94</v>
      </c>
      <c r="G184" s="36">
        <v>323952.03000000003</v>
      </c>
      <c r="H184" s="36">
        <v>17</v>
      </c>
      <c r="I184" s="36">
        <v>48.0154</v>
      </c>
      <c r="J184" s="36">
        <v>48.021999999999998</v>
      </c>
      <c r="K184" s="36">
        <v>1577.15</v>
      </c>
      <c r="L184" s="36">
        <v>1591.04</v>
      </c>
      <c r="M184" s="36">
        <v>1577.15</v>
      </c>
    </row>
    <row r="185" spans="3:13" x14ac:dyDescent="0.25">
      <c r="C185" s="15">
        <f t="shared" si="29"/>
        <v>45991</v>
      </c>
      <c r="D185" s="35">
        <v>45965</v>
      </c>
      <c r="E185" s="36">
        <v>482363.81</v>
      </c>
      <c r="F185" s="36">
        <v>158001.13</v>
      </c>
      <c r="G185" s="36">
        <v>324362.69</v>
      </c>
      <c r="H185" s="36">
        <v>335</v>
      </c>
      <c r="I185" s="36">
        <v>47.159300000000002</v>
      </c>
      <c r="J185" s="36">
        <v>47.290999999999997</v>
      </c>
      <c r="K185" s="36">
        <v>1576.83</v>
      </c>
      <c r="L185" s="36">
        <v>1591.42</v>
      </c>
      <c r="M185" s="36">
        <v>1576.83</v>
      </c>
    </row>
    <row r="186" spans="3:13" x14ac:dyDescent="0.25">
      <c r="C186" s="15">
        <f t="shared" si="29"/>
        <v>45991</v>
      </c>
      <c r="D186" s="35">
        <v>45964</v>
      </c>
      <c r="E186" s="36">
        <v>482340.16</v>
      </c>
      <c r="F186" s="36">
        <v>164203.5</v>
      </c>
      <c r="G186" s="36">
        <v>318136.69</v>
      </c>
      <c r="H186" s="36">
        <v>197</v>
      </c>
      <c r="I186" s="36">
        <v>48.0777</v>
      </c>
      <c r="J186" s="36">
        <v>48.048999999999999</v>
      </c>
      <c r="K186" s="36">
        <v>1606.95</v>
      </c>
      <c r="L186" s="36">
        <v>1604.29</v>
      </c>
      <c r="M186" s="36">
        <v>1606.95</v>
      </c>
    </row>
    <row r="187" spans="3:13" x14ac:dyDescent="0.25">
      <c r="C187" s="15">
        <f t="shared" si="29"/>
        <v>45991</v>
      </c>
      <c r="D187" s="35">
        <v>45963</v>
      </c>
      <c r="E187" s="36">
        <v>482438.72</v>
      </c>
      <c r="F187" s="36">
        <v>164203.5</v>
      </c>
      <c r="G187" s="36">
        <v>318235.19</v>
      </c>
      <c r="H187" s="36">
        <v>0</v>
      </c>
      <c r="I187" s="36">
        <v>48.689399999999999</v>
      </c>
      <c r="J187" s="36">
        <v>48.16</v>
      </c>
      <c r="K187" s="36">
        <v>1602.46</v>
      </c>
      <c r="L187" s="36">
        <v>1623.25</v>
      </c>
      <c r="M187" s="36">
        <v>1602.46</v>
      </c>
    </row>
    <row r="188" spans="3:13" x14ac:dyDescent="0.25">
      <c r="C188" s="15">
        <f t="shared" si="29"/>
        <v>45991</v>
      </c>
      <c r="D188" s="35">
        <v>45962</v>
      </c>
      <c r="E188" s="36">
        <v>482438.72</v>
      </c>
      <c r="F188" s="36">
        <v>164203.5</v>
      </c>
      <c r="G188" s="36">
        <v>318235.19</v>
      </c>
      <c r="H188" s="36">
        <v>0</v>
      </c>
      <c r="I188" s="36">
        <v>48.689399999999999</v>
      </c>
      <c r="J188" s="36">
        <v>48.16</v>
      </c>
      <c r="K188" s="36">
        <v>1602.46</v>
      </c>
      <c r="L188" s="36">
        <v>1623.25</v>
      </c>
      <c r="M188" s="36">
        <v>1602.46</v>
      </c>
    </row>
    <row r="189" spans="3:13" x14ac:dyDescent="0.25">
      <c r="C189" s="15">
        <f t="shared" si="29"/>
        <v>45991</v>
      </c>
      <c r="D189" s="35">
        <v>45961</v>
      </c>
      <c r="E189" s="36">
        <v>482438.72</v>
      </c>
      <c r="F189" s="36">
        <v>164203.5</v>
      </c>
      <c r="G189" s="36">
        <v>318235.19</v>
      </c>
      <c r="H189" s="36">
        <v>387</v>
      </c>
      <c r="I189" s="36">
        <v>48.689399999999999</v>
      </c>
      <c r="J189" s="36">
        <v>48.16</v>
      </c>
      <c r="K189" s="36">
        <v>1602.46</v>
      </c>
      <c r="L189" s="36">
        <v>1623.25</v>
      </c>
      <c r="M189" s="36">
        <v>1602.46</v>
      </c>
    </row>
    <row r="190" spans="3:13" x14ac:dyDescent="0.25">
      <c r="C190" s="15">
        <f t="shared" si="29"/>
        <v>45991</v>
      </c>
      <c r="D190" s="35">
        <v>45960</v>
      </c>
      <c r="E190" s="36">
        <v>483133.34</v>
      </c>
      <c r="F190" s="36">
        <v>163420.07999999999</v>
      </c>
      <c r="G190" s="36">
        <v>319713.25</v>
      </c>
      <c r="H190" s="36">
        <v>1994</v>
      </c>
      <c r="I190" s="36">
        <v>48.928400000000003</v>
      </c>
      <c r="J190" s="36">
        <v>48.616</v>
      </c>
      <c r="K190" s="36">
        <v>1574.71</v>
      </c>
      <c r="L190" s="36">
        <v>1577.24</v>
      </c>
      <c r="M190" s="36">
        <v>1574.71</v>
      </c>
    </row>
    <row r="191" spans="3:13" x14ac:dyDescent="0.25">
      <c r="C191" s="15">
        <f t="shared" si="29"/>
        <v>45961</v>
      </c>
      <c r="D191" s="35">
        <v>45959</v>
      </c>
      <c r="E191" s="36">
        <v>485587.25</v>
      </c>
      <c r="F191" s="36">
        <v>163786.09</v>
      </c>
      <c r="G191" s="36">
        <v>321801.19</v>
      </c>
      <c r="H191" s="36">
        <v>10</v>
      </c>
      <c r="I191" s="36">
        <v>47.553899999999999</v>
      </c>
      <c r="J191" s="36">
        <v>47.912999999999997</v>
      </c>
      <c r="K191" s="36">
        <v>1599.07</v>
      </c>
      <c r="L191" s="36">
        <v>1591.74</v>
      </c>
      <c r="M191" s="36">
        <v>1599.07</v>
      </c>
    </row>
    <row r="192" spans="3:13" x14ac:dyDescent="0.25">
      <c r="C192" s="15">
        <f t="shared" si="29"/>
        <v>45961</v>
      </c>
      <c r="D192" s="35">
        <v>45958</v>
      </c>
      <c r="E192" s="36">
        <v>488062.66</v>
      </c>
      <c r="F192" s="36">
        <v>166310.31</v>
      </c>
      <c r="G192" s="36">
        <v>321752.31</v>
      </c>
      <c r="H192" s="36">
        <v>33</v>
      </c>
      <c r="I192" s="36">
        <v>47.061900000000001</v>
      </c>
      <c r="J192" s="36">
        <v>47.323999999999998</v>
      </c>
      <c r="K192" s="36">
        <v>1548.89</v>
      </c>
      <c r="L192" s="36">
        <v>1578.32</v>
      </c>
      <c r="M192" s="36">
        <v>1548.89</v>
      </c>
    </row>
    <row r="193" spans="3:13" x14ac:dyDescent="0.25">
      <c r="C193" s="15">
        <f t="shared" si="29"/>
        <v>45961</v>
      </c>
      <c r="D193" s="35">
        <v>45957</v>
      </c>
      <c r="E193" s="36">
        <v>492557.28</v>
      </c>
      <c r="F193" s="36">
        <v>167141.41</v>
      </c>
      <c r="G193" s="36">
        <v>325415.88</v>
      </c>
      <c r="H193" s="36">
        <v>121</v>
      </c>
      <c r="I193" s="36">
        <v>46.854100000000003</v>
      </c>
      <c r="J193" s="36">
        <v>46.774000000000001</v>
      </c>
      <c r="K193" s="36">
        <v>1596</v>
      </c>
      <c r="L193" s="36">
        <v>1612.6</v>
      </c>
      <c r="M193" s="36">
        <v>1596</v>
      </c>
    </row>
    <row r="194" spans="3:13" x14ac:dyDescent="0.25">
      <c r="C194" s="15">
        <f t="shared" si="29"/>
        <v>45961</v>
      </c>
      <c r="D194" s="35">
        <v>45956</v>
      </c>
      <c r="E194" s="36">
        <v>496946.97</v>
      </c>
      <c r="F194" s="36">
        <v>167704.63</v>
      </c>
      <c r="G194" s="36">
        <v>329242.38</v>
      </c>
      <c r="H194" s="36">
        <v>0</v>
      </c>
      <c r="I194" s="36">
        <v>48.628999999999998</v>
      </c>
      <c r="J194" s="36">
        <v>48.585999999999999</v>
      </c>
      <c r="K194" s="36">
        <v>1589.2</v>
      </c>
      <c r="L194" s="36">
        <v>1610.54</v>
      </c>
      <c r="M194" s="36">
        <v>1589.2</v>
      </c>
    </row>
    <row r="195" spans="3:13" x14ac:dyDescent="0.25">
      <c r="C195" s="15">
        <f t="shared" si="29"/>
        <v>45961</v>
      </c>
      <c r="D195" s="35">
        <v>45955</v>
      </c>
      <c r="E195" s="36">
        <v>496946.97</v>
      </c>
      <c r="F195" s="36">
        <v>167704.63</v>
      </c>
      <c r="G195" s="36">
        <v>329242.38</v>
      </c>
      <c r="H195" s="36">
        <v>0</v>
      </c>
      <c r="I195" s="36">
        <v>48.628999999999998</v>
      </c>
      <c r="J195" s="36">
        <v>48.585999999999999</v>
      </c>
      <c r="K195" s="36">
        <v>1589.2</v>
      </c>
      <c r="L195" s="36">
        <v>1610.54</v>
      </c>
      <c r="M195" s="36">
        <v>1589.2</v>
      </c>
    </row>
    <row r="196" spans="3:13" x14ac:dyDescent="0.25">
      <c r="C196" s="15">
        <f t="shared" si="29"/>
        <v>45961</v>
      </c>
      <c r="D196" s="35">
        <v>45954</v>
      </c>
      <c r="E196" s="36">
        <v>496946.97</v>
      </c>
      <c r="F196" s="36">
        <v>167704.63</v>
      </c>
      <c r="G196" s="36">
        <v>329242.38</v>
      </c>
      <c r="H196" s="36">
        <v>120</v>
      </c>
      <c r="I196" s="36">
        <v>48.628999999999998</v>
      </c>
      <c r="J196" s="36">
        <v>48.585999999999999</v>
      </c>
      <c r="K196" s="36">
        <v>1589.2</v>
      </c>
      <c r="L196" s="36">
        <v>1610.54</v>
      </c>
      <c r="M196" s="36">
        <v>1589.2</v>
      </c>
    </row>
    <row r="197" spans="3:13" x14ac:dyDescent="0.25">
      <c r="C197" s="15">
        <f t="shared" si="29"/>
        <v>45961</v>
      </c>
      <c r="D197" s="35">
        <v>45953</v>
      </c>
      <c r="E197" s="36">
        <v>497981.06</v>
      </c>
      <c r="F197" s="36">
        <v>167998.14</v>
      </c>
      <c r="G197" s="36">
        <v>329982.90999999997</v>
      </c>
      <c r="H197" s="36">
        <v>320</v>
      </c>
      <c r="I197" s="36">
        <v>48.92</v>
      </c>
      <c r="J197" s="36">
        <v>48.704000000000001</v>
      </c>
      <c r="K197" s="36">
        <v>1609.29</v>
      </c>
      <c r="L197" s="36">
        <v>1620.67</v>
      </c>
      <c r="M197" s="36">
        <v>1609.29</v>
      </c>
    </row>
    <row r="198" spans="3:13" x14ac:dyDescent="0.25">
      <c r="C198" s="15">
        <f t="shared" si="29"/>
        <v>45961</v>
      </c>
      <c r="D198" s="35">
        <v>45952</v>
      </c>
      <c r="E198" s="36">
        <v>501026.97</v>
      </c>
      <c r="F198" s="36">
        <v>168809.91</v>
      </c>
      <c r="G198" s="36">
        <v>332217.09000000003</v>
      </c>
      <c r="H198" s="36">
        <v>233</v>
      </c>
      <c r="I198" s="36">
        <v>48.492600000000003</v>
      </c>
      <c r="J198" s="36">
        <v>47.680999999999997</v>
      </c>
      <c r="K198" s="36">
        <v>1597.11</v>
      </c>
      <c r="L198" s="36">
        <v>1603.28</v>
      </c>
      <c r="M198" s="36">
        <v>1597.11</v>
      </c>
    </row>
    <row r="199" spans="3:13" x14ac:dyDescent="0.25">
      <c r="C199" s="15">
        <f t="shared" si="29"/>
        <v>45961</v>
      </c>
      <c r="D199" s="35">
        <v>45951</v>
      </c>
      <c r="E199" s="36">
        <v>503832.5</v>
      </c>
      <c r="F199" s="36">
        <v>170644.02</v>
      </c>
      <c r="G199" s="36">
        <v>333188.5</v>
      </c>
      <c r="H199" s="36">
        <v>141</v>
      </c>
      <c r="I199" s="36">
        <v>48.711500000000001</v>
      </c>
      <c r="J199" s="36">
        <v>47.704000000000001</v>
      </c>
      <c r="K199" s="36">
        <v>1650.9</v>
      </c>
      <c r="L199" s="36">
        <v>1681.92</v>
      </c>
      <c r="M199" s="36">
        <v>1650.9</v>
      </c>
    </row>
    <row r="200" spans="3:13" x14ac:dyDescent="0.25">
      <c r="C200" s="15">
        <f t="shared" ref="C200:C263" si="30">IFERROR(IF(DAY(D200)=1,EOMONTH(D200,0),IF(AND(EOMONTH(D200,0)+1-D200&lt;=3,(H200-AVERAGE(H201:H210))/_xlfn.STDEV.S(H201:H210)&gt;3),EOMONTH(D200,1),C201)),C201)</f>
        <v>45961</v>
      </c>
      <c r="D200" s="35">
        <v>45950</v>
      </c>
      <c r="E200" s="36">
        <v>506467.63</v>
      </c>
      <c r="F200" s="36">
        <v>171280.03</v>
      </c>
      <c r="G200" s="36">
        <v>335187.59000000003</v>
      </c>
      <c r="H200" s="36">
        <v>480</v>
      </c>
      <c r="I200" s="36">
        <v>52.448300000000003</v>
      </c>
      <c r="J200" s="36">
        <v>51.384</v>
      </c>
      <c r="K200" s="36">
        <v>1654.33</v>
      </c>
      <c r="L200" s="36">
        <v>1647.73</v>
      </c>
      <c r="M200" s="36">
        <v>1654.33</v>
      </c>
    </row>
    <row r="201" spans="3:13" x14ac:dyDescent="0.25">
      <c r="C201" s="15">
        <f t="shared" si="30"/>
        <v>45961</v>
      </c>
      <c r="D201" s="35">
        <v>45949</v>
      </c>
      <c r="E201" s="36">
        <v>509459.31</v>
      </c>
      <c r="F201" s="36">
        <v>171570.84</v>
      </c>
      <c r="G201" s="36">
        <v>337888.47</v>
      </c>
      <c r="H201" s="36">
        <v>0</v>
      </c>
      <c r="I201" s="36">
        <v>51.9206</v>
      </c>
      <c r="J201" s="36">
        <v>50.103999999999999</v>
      </c>
      <c r="K201" s="36">
        <v>1715.7</v>
      </c>
      <c r="L201" s="36">
        <v>1715.28</v>
      </c>
      <c r="M201" s="36">
        <v>1715.7</v>
      </c>
    </row>
    <row r="202" spans="3:13" x14ac:dyDescent="0.25">
      <c r="C202" s="15">
        <f t="shared" si="30"/>
        <v>45961</v>
      </c>
      <c r="D202" s="35">
        <v>45948</v>
      </c>
      <c r="E202" s="36">
        <v>509459.31</v>
      </c>
      <c r="F202" s="36">
        <v>171570.84</v>
      </c>
      <c r="G202" s="36">
        <v>337888.47</v>
      </c>
      <c r="H202" s="36">
        <v>0</v>
      </c>
      <c r="I202" s="36">
        <v>51.9206</v>
      </c>
      <c r="J202" s="36">
        <v>50.103999999999999</v>
      </c>
      <c r="K202" s="36">
        <v>1715.7</v>
      </c>
      <c r="L202" s="36">
        <v>1715.28</v>
      </c>
      <c r="M202" s="36">
        <v>1715.7</v>
      </c>
    </row>
    <row r="203" spans="3:13" x14ac:dyDescent="0.25">
      <c r="C203" s="15">
        <f t="shared" si="30"/>
        <v>45961</v>
      </c>
      <c r="D203" s="35">
        <v>45947</v>
      </c>
      <c r="E203" s="36">
        <v>509459.31</v>
      </c>
      <c r="F203" s="36">
        <v>171570.84</v>
      </c>
      <c r="G203" s="36">
        <v>337888.47</v>
      </c>
      <c r="H203" s="36">
        <v>312</v>
      </c>
      <c r="I203" s="36">
        <v>51.9206</v>
      </c>
      <c r="J203" s="36">
        <v>50.103999999999999</v>
      </c>
      <c r="K203" s="36">
        <v>1715.7</v>
      </c>
      <c r="L203" s="36">
        <v>1715.28</v>
      </c>
      <c r="M203" s="36">
        <v>1715.7</v>
      </c>
    </row>
    <row r="204" spans="3:13" x14ac:dyDescent="0.25">
      <c r="C204" s="15">
        <f t="shared" si="30"/>
        <v>45961</v>
      </c>
      <c r="D204" s="35">
        <v>45946</v>
      </c>
      <c r="E204" s="36">
        <v>512163.38</v>
      </c>
      <c r="F204" s="36">
        <v>172324.5</v>
      </c>
      <c r="G204" s="36">
        <v>339838.84</v>
      </c>
      <c r="H204" s="36">
        <v>308</v>
      </c>
      <c r="I204" s="36">
        <v>54.240400000000001</v>
      </c>
      <c r="J204" s="36">
        <v>53.295999999999999</v>
      </c>
      <c r="K204" s="36">
        <v>1681.52</v>
      </c>
      <c r="L204" s="36">
        <v>1714.78</v>
      </c>
      <c r="M204" s="36">
        <v>1681.52</v>
      </c>
    </row>
    <row r="205" spans="3:13" x14ac:dyDescent="0.25">
      <c r="C205" s="15">
        <f t="shared" si="30"/>
        <v>45961</v>
      </c>
      <c r="D205" s="35">
        <v>45945</v>
      </c>
      <c r="E205" s="36">
        <v>512711.53</v>
      </c>
      <c r="F205" s="36">
        <v>173473.77</v>
      </c>
      <c r="G205" s="36">
        <v>339237.75</v>
      </c>
      <c r="H205" s="36">
        <v>64</v>
      </c>
      <c r="I205" s="36">
        <v>53.030799999999999</v>
      </c>
      <c r="J205" s="36">
        <v>51.378</v>
      </c>
      <c r="K205" s="36">
        <v>1678.31</v>
      </c>
      <c r="L205" s="36">
        <v>1677.89</v>
      </c>
      <c r="M205" s="36">
        <v>1678.31</v>
      </c>
    </row>
    <row r="206" spans="3:13" x14ac:dyDescent="0.25">
      <c r="C206" s="15">
        <f t="shared" si="30"/>
        <v>45961</v>
      </c>
      <c r="D206" s="35">
        <v>45944</v>
      </c>
      <c r="E206" s="36">
        <v>515632.53</v>
      </c>
      <c r="F206" s="36">
        <v>173918.8</v>
      </c>
      <c r="G206" s="36">
        <v>341713.75</v>
      </c>
      <c r="H206" s="36">
        <v>162</v>
      </c>
      <c r="I206" s="36">
        <v>51.433799999999998</v>
      </c>
      <c r="J206" s="36">
        <v>50.622</v>
      </c>
      <c r="K206" s="36">
        <v>1615.84</v>
      </c>
      <c r="L206" s="36">
        <v>1611.64</v>
      </c>
      <c r="M206" s="36">
        <v>1615.84</v>
      </c>
    </row>
    <row r="207" spans="3:13" x14ac:dyDescent="0.25">
      <c r="C207" s="15">
        <f t="shared" si="30"/>
        <v>45961</v>
      </c>
      <c r="D207" s="35">
        <v>45943</v>
      </c>
      <c r="E207" s="36">
        <v>520192.34</v>
      </c>
      <c r="F207" s="36">
        <v>183043.58</v>
      </c>
      <c r="G207" s="36">
        <v>337148.78</v>
      </c>
      <c r="H207" s="36">
        <v>0</v>
      </c>
      <c r="I207" s="36">
        <v>52.372199999999999</v>
      </c>
      <c r="J207" s="36">
        <v>50.429000000000002</v>
      </c>
      <c r="K207" s="36">
        <v>1606.18</v>
      </c>
      <c r="L207" s="36">
        <v>1612.77</v>
      </c>
      <c r="M207" s="36">
        <v>1606.18</v>
      </c>
    </row>
    <row r="208" spans="3:13" x14ac:dyDescent="0.25">
      <c r="C208" s="15">
        <f t="shared" si="30"/>
        <v>45961</v>
      </c>
      <c r="D208" s="35">
        <v>45942</v>
      </c>
      <c r="E208" s="36">
        <v>522463.81</v>
      </c>
      <c r="F208" s="36">
        <v>183381.91</v>
      </c>
      <c r="G208" s="36">
        <v>339081.88</v>
      </c>
      <c r="H208" s="36">
        <v>0</v>
      </c>
      <c r="I208" s="36">
        <v>50.1479</v>
      </c>
      <c r="J208" s="36">
        <v>47.247</v>
      </c>
      <c r="K208" s="36">
        <v>1549.79</v>
      </c>
      <c r="L208" s="36">
        <v>1537.6</v>
      </c>
      <c r="M208" s="36">
        <v>1549.79</v>
      </c>
    </row>
    <row r="209" spans="3:13" x14ac:dyDescent="0.25">
      <c r="C209" s="15">
        <f t="shared" si="30"/>
        <v>45961</v>
      </c>
      <c r="D209" s="35">
        <v>45941</v>
      </c>
      <c r="E209" s="36">
        <v>522463.81</v>
      </c>
      <c r="F209" s="36">
        <v>183381.91</v>
      </c>
      <c r="G209" s="36">
        <v>339081.88</v>
      </c>
      <c r="H209" s="36">
        <v>0</v>
      </c>
      <c r="I209" s="36">
        <v>50.1479</v>
      </c>
      <c r="J209" s="36">
        <v>47.247</v>
      </c>
      <c r="K209" s="36">
        <v>1549.79</v>
      </c>
      <c r="L209" s="36">
        <v>1537.6</v>
      </c>
      <c r="M209" s="36">
        <v>1549.79</v>
      </c>
    </row>
    <row r="210" spans="3:13" x14ac:dyDescent="0.25">
      <c r="C210" s="15">
        <f t="shared" si="30"/>
        <v>45961</v>
      </c>
      <c r="D210" s="35">
        <v>45940</v>
      </c>
      <c r="E210" s="36">
        <v>522463.81</v>
      </c>
      <c r="F210" s="36">
        <v>183381.91</v>
      </c>
      <c r="G210" s="36">
        <v>339081.88</v>
      </c>
      <c r="H210" s="36">
        <v>293</v>
      </c>
      <c r="I210" s="36">
        <v>50.1479</v>
      </c>
      <c r="J210" s="36">
        <v>47.247</v>
      </c>
      <c r="K210" s="36">
        <v>1549.79</v>
      </c>
      <c r="L210" s="36">
        <v>1537.6</v>
      </c>
      <c r="M210" s="36">
        <v>1549.79</v>
      </c>
    </row>
    <row r="211" spans="3:13" x14ac:dyDescent="0.25">
      <c r="C211" s="15">
        <f t="shared" si="30"/>
        <v>45961</v>
      </c>
      <c r="D211" s="35">
        <v>45939</v>
      </c>
      <c r="E211" s="36">
        <v>526124.31000000006</v>
      </c>
      <c r="F211" s="36">
        <v>186512.97</v>
      </c>
      <c r="G211" s="36">
        <v>339611.38</v>
      </c>
      <c r="H211" s="36">
        <v>1427</v>
      </c>
      <c r="I211" s="36">
        <v>49.284999999999997</v>
      </c>
      <c r="J211" s="36">
        <v>47.156999999999996</v>
      </c>
      <c r="K211" s="36">
        <v>1567.51</v>
      </c>
      <c r="L211" s="36">
        <v>1538.89</v>
      </c>
      <c r="M211" s="36">
        <v>1567.51</v>
      </c>
    </row>
    <row r="212" spans="3:13" x14ac:dyDescent="0.25">
      <c r="C212" s="15">
        <f t="shared" si="30"/>
        <v>45961</v>
      </c>
      <c r="D212" s="35">
        <v>45938</v>
      </c>
      <c r="E212" s="36">
        <v>528183</v>
      </c>
      <c r="F212" s="36">
        <v>186512.97</v>
      </c>
      <c r="G212" s="36">
        <v>341669.97</v>
      </c>
      <c r="H212" s="36">
        <v>89</v>
      </c>
      <c r="I212" s="36">
        <v>48.8874</v>
      </c>
      <c r="J212" s="36">
        <v>48.994</v>
      </c>
      <c r="K212" s="36">
        <v>1524.56</v>
      </c>
      <c r="L212" s="36">
        <v>1539.02</v>
      </c>
      <c r="M212" s="36">
        <v>1524.56</v>
      </c>
    </row>
    <row r="213" spans="3:13" x14ac:dyDescent="0.25">
      <c r="C213" s="15">
        <f t="shared" si="30"/>
        <v>45961</v>
      </c>
      <c r="D213" s="35">
        <v>45937</v>
      </c>
      <c r="E213" s="36">
        <v>530331.63</v>
      </c>
      <c r="F213" s="36">
        <v>188874.66</v>
      </c>
      <c r="G213" s="36">
        <v>341457</v>
      </c>
      <c r="H213" s="36">
        <v>519</v>
      </c>
      <c r="I213" s="36">
        <v>47.829500000000003</v>
      </c>
      <c r="J213" s="36">
        <v>47.515000000000001</v>
      </c>
      <c r="K213" s="36">
        <v>1524.56</v>
      </c>
      <c r="L213" s="36">
        <v>1539.02</v>
      </c>
      <c r="M213" s="36">
        <v>1524.56</v>
      </c>
    </row>
    <row r="214" spans="3:13" x14ac:dyDescent="0.25">
      <c r="C214" s="15">
        <f t="shared" si="30"/>
        <v>45961</v>
      </c>
      <c r="D214" s="35">
        <v>45936</v>
      </c>
      <c r="E214" s="36">
        <v>530932.63</v>
      </c>
      <c r="F214" s="36">
        <v>189696.41</v>
      </c>
      <c r="G214" s="36">
        <v>341236.25</v>
      </c>
      <c r="H214" s="36">
        <v>39</v>
      </c>
      <c r="I214" s="36">
        <v>48.511499999999998</v>
      </c>
      <c r="J214" s="36">
        <v>48.448</v>
      </c>
      <c r="K214" s="36">
        <v>1524.56</v>
      </c>
      <c r="L214" s="36">
        <v>1539.02</v>
      </c>
      <c r="M214" s="36">
        <v>1524.56</v>
      </c>
    </row>
    <row r="215" spans="3:13" x14ac:dyDescent="0.25">
      <c r="C215" s="15">
        <f t="shared" si="30"/>
        <v>45961</v>
      </c>
      <c r="D215" s="35">
        <v>45935</v>
      </c>
      <c r="E215" s="36">
        <v>531873.43999999994</v>
      </c>
      <c r="F215" s="36">
        <v>189696.41</v>
      </c>
      <c r="G215" s="36">
        <v>342177.06</v>
      </c>
      <c r="H215" s="36">
        <v>0</v>
      </c>
      <c r="I215" s="36">
        <v>48.000300000000003</v>
      </c>
      <c r="J215" s="36">
        <v>47.965000000000003</v>
      </c>
      <c r="K215" s="36">
        <v>1524.56</v>
      </c>
      <c r="L215" s="36">
        <v>1539.02</v>
      </c>
      <c r="M215" s="36">
        <v>1524.56</v>
      </c>
    </row>
    <row r="216" spans="3:13" x14ac:dyDescent="0.25">
      <c r="C216" s="15">
        <f t="shared" si="30"/>
        <v>45961</v>
      </c>
      <c r="D216" s="35">
        <v>45934</v>
      </c>
      <c r="E216" s="36">
        <v>531873.43999999994</v>
      </c>
      <c r="F216" s="36">
        <v>189696.41</v>
      </c>
      <c r="G216" s="36">
        <v>342177.06</v>
      </c>
      <c r="H216" s="36">
        <v>0</v>
      </c>
      <c r="I216" s="36">
        <v>48.000300000000003</v>
      </c>
      <c r="J216" s="36">
        <v>47.965000000000003</v>
      </c>
      <c r="K216" s="36">
        <v>1524.56</v>
      </c>
      <c r="L216" s="36">
        <v>1539.02</v>
      </c>
      <c r="M216" s="36">
        <v>1524.56</v>
      </c>
    </row>
    <row r="217" spans="3:13" x14ac:dyDescent="0.25">
      <c r="C217" s="15">
        <f t="shared" si="30"/>
        <v>45961</v>
      </c>
      <c r="D217" s="35">
        <v>45933</v>
      </c>
      <c r="E217" s="36">
        <v>531873.43999999994</v>
      </c>
      <c r="F217" s="36">
        <v>189696.41</v>
      </c>
      <c r="G217" s="36">
        <v>342177.06</v>
      </c>
      <c r="H217" s="36">
        <v>55</v>
      </c>
      <c r="I217" s="36">
        <v>48.000300000000003</v>
      </c>
      <c r="J217" s="36">
        <v>47.965000000000003</v>
      </c>
      <c r="K217" s="36">
        <v>1524.56</v>
      </c>
      <c r="L217" s="36">
        <v>1539.02</v>
      </c>
      <c r="M217" s="36">
        <v>1524.56</v>
      </c>
    </row>
    <row r="218" spans="3:13" x14ac:dyDescent="0.25">
      <c r="C218" s="15">
        <f t="shared" si="30"/>
        <v>45961</v>
      </c>
      <c r="D218" s="35">
        <v>45932</v>
      </c>
      <c r="E218" s="36">
        <v>530474.81000000006</v>
      </c>
      <c r="F218" s="36">
        <v>192108.47</v>
      </c>
      <c r="G218" s="36">
        <v>338366.34</v>
      </c>
      <c r="H218" s="36">
        <v>349</v>
      </c>
      <c r="I218" s="36">
        <v>46.992899999999999</v>
      </c>
      <c r="J218" s="36">
        <v>46.369</v>
      </c>
      <c r="K218" s="36">
        <v>1524.56</v>
      </c>
      <c r="L218" s="36">
        <v>1539.02</v>
      </c>
      <c r="M218" s="36">
        <v>1524.56</v>
      </c>
    </row>
    <row r="219" spans="3:13" x14ac:dyDescent="0.25">
      <c r="C219" s="15">
        <f t="shared" si="30"/>
        <v>45961</v>
      </c>
      <c r="D219" s="35">
        <v>45931</v>
      </c>
      <c r="E219" s="36">
        <v>530786.06000000006</v>
      </c>
      <c r="F219" s="36">
        <v>193692.02</v>
      </c>
      <c r="G219" s="36">
        <v>337094.06</v>
      </c>
      <c r="H219" s="36">
        <v>65</v>
      </c>
      <c r="I219" s="36">
        <v>47.317999999999998</v>
      </c>
      <c r="J219" s="36">
        <v>47.679000000000002</v>
      </c>
      <c r="K219" s="36">
        <v>1524.56</v>
      </c>
      <c r="L219" s="36">
        <v>1539.02</v>
      </c>
      <c r="M219" s="36">
        <v>1524.56</v>
      </c>
    </row>
    <row r="220" spans="3:13" x14ac:dyDescent="0.25">
      <c r="C220" s="15">
        <f t="shared" si="30"/>
        <v>45930</v>
      </c>
      <c r="D220" s="35">
        <v>45930</v>
      </c>
      <c r="E220" s="36">
        <v>530200</v>
      </c>
      <c r="F220" s="36">
        <v>193502.3</v>
      </c>
      <c r="G220" s="36">
        <v>336697.69</v>
      </c>
      <c r="H220" s="36">
        <v>172</v>
      </c>
      <c r="I220" s="36">
        <v>46.645899999999997</v>
      </c>
      <c r="J220" s="36">
        <v>46.64</v>
      </c>
      <c r="K220" s="36">
        <v>1524.56</v>
      </c>
      <c r="L220" s="36">
        <v>1539.02</v>
      </c>
      <c r="M220" s="36">
        <v>1524.56</v>
      </c>
    </row>
    <row r="221" spans="3:13" x14ac:dyDescent="0.25">
      <c r="C221" s="15">
        <f t="shared" si="30"/>
        <v>45930</v>
      </c>
      <c r="D221" s="35">
        <v>45929</v>
      </c>
      <c r="E221" s="36">
        <v>531484.38</v>
      </c>
      <c r="F221" s="36">
        <v>191437.31</v>
      </c>
      <c r="G221" s="36">
        <v>340047.06</v>
      </c>
      <c r="H221" s="36">
        <v>11</v>
      </c>
      <c r="I221" s="36">
        <v>46.93</v>
      </c>
      <c r="J221" s="36">
        <v>47.015999999999998</v>
      </c>
      <c r="K221" s="36">
        <v>1527.32</v>
      </c>
      <c r="L221" s="36">
        <v>1401.23</v>
      </c>
      <c r="M221" s="36">
        <v>1527.32</v>
      </c>
    </row>
    <row r="222" spans="3:13" x14ac:dyDescent="0.25">
      <c r="C222" s="15">
        <f t="shared" si="30"/>
        <v>45930</v>
      </c>
      <c r="D222" s="35">
        <v>45928</v>
      </c>
      <c r="E222" s="36">
        <v>530344.56000000006</v>
      </c>
      <c r="F222" s="36">
        <v>195699.94</v>
      </c>
      <c r="G222" s="36">
        <v>334644.59000000003</v>
      </c>
      <c r="H222" s="36">
        <v>0</v>
      </c>
      <c r="I222" s="36">
        <v>46.080300000000001</v>
      </c>
      <c r="J222" s="36">
        <v>46.220999999999997</v>
      </c>
      <c r="K222" s="36">
        <v>1478.99</v>
      </c>
      <c r="L222" s="36">
        <v>1398.95</v>
      </c>
      <c r="M222" s="36">
        <v>1478.99</v>
      </c>
    </row>
    <row r="223" spans="3:13" x14ac:dyDescent="0.25">
      <c r="C223" s="15">
        <f t="shared" si="30"/>
        <v>45930</v>
      </c>
      <c r="D223" s="35">
        <v>45927</v>
      </c>
      <c r="E223" s="36">
        <v>530344.56000000006</v>
      </c>
      <c r="F223" s="36">
        <v>195699.94</v>
      </c>
      <c r="G223" s="36">
        <v>334644.59000000003</v>
      </c>
      <c r="H223" s="36">
        <v>0</v>
      </c>
      <c r="I223" s="36">
        <v>46.080300000000001</v>
      </c>
      <c r="J223" s="36">
        <v>46.220999999999997</v>
      </c>
      <c r="K223" s="36">
        <v>1478.99</v>
      </c>
      <c r="L223" s="36">
        <v>1398.95</v>
      </c>
      <c r="M223" s="36">
        <v>1478.99</v>
      </c>
    </row>
    <row r="224" spans="3:13" x14ac:dyDescent="0.25">
      <c r="C224" s="15">
        <f t="shared" si="30"/>
        <v>45930</v>
      </c>
      <c r="D224" s="35">
        <v>45926</v>
      </c>
      <c r="E224" s="36">
        <v>530344.56000000006</v>
      </c>
      <c r="F224" s="36">
        <v>195699.94</v>
      </c>
      <c r="G224" s="36">
        <v>334644.59000000003</v>
      </c>
      <c r="H224" s="36">
        <v>45</v>
      </c>
      <c r="I224" s="36">
        <v>46.080300000000001</v>
      </c>
      <c r="J224" s="36">
        <v>46.220999999999997</v>
      </c>
      <c r="K224" s="36">
        <v>1478.99</v>
      </c>
      <c r="L224" s="36">
        <v>1398.95</v>
      </c>
      <c r="M224" s="36">
        <v>1478.99</v>
      </c>
    </row>
    <row r="225" spans="3:13" x14ac:dyDescent="0.25">
      <c r="C225" s="15">
        <f t="shared" si="30"/>
        <v>45930</v>
      </c>
      <c r="D225" s="35">
        <v>45925</v>
      </c>
      <c r="E225" s="36">
        <v>529927.93999999994</v>
      </c>
      <c r="F225" s="36">
        <v>196299.08</v>
      </c>
      <c r="G225" s="36">
        <v>333628.90999999997</v>
      </c>
      <c r="H225" s="36">
        <v>56</v>
      </c>
      <c r="I225" s="36">
        <v>45.183399999999999</v>
      </c>
      <c r="J225" s="36">
        <v>44.697000000000003</v>
      </c>
      <c r="K225" s="36">
        <v>1451.04</v>
      </c>
      <c r="L225" s="36">
        <v>1398.76</v>
      </c>
      <c r="M225" s="36">
        <v>1451.04</v>
      </c>
    </row>
    <row r="226" spans="3:13" x14ac:dyDescent="0.25">
      <c r="C226" s="15">
        <f t="shared" si="30"/>
        <v>45930</v>
      </c>
      <c r="D226" s="35">
        <v>45924</v>
      </c>
      <c r="E226" s="36">
        <v>527155.13</v>
      </c>
      <c r="F226" s="36">
        <v>196299.08</v>
      </c>
      <c r="G226" s="36">
        <v>330856</v>
      </c>
      <c r="H226" s="36">
        <v>88</v>
      </c>
      <c r="I226" s="36">
        <v>43.917900000000003</v>
      </c>
      <c r="J226" s="36">
        <v>43.777000000000001</v>
      </c>
      <c r="K226" s="36">
        <v>1451</v>
      </c>
      <c r="L226" s="36">
        <v>1399.27</v>
      </c>
      <c r="M226" s="36">
        <v>1451</v>
      </c>
    </row>
    <row r="227" spans="3:13" x14ac:dyDescent="0.25">
      <c r="C227" s="15">
        <f t="shared" si="30"/>
        <v>45930</v>
      </c>
      <c r="D227" s="35">
        <v>45923</v>
      </c>
      <c r="E227" s="36">
        <v>526748.25</v>
      </c>
      <c r="F227" s="36">
        <v>193349.34</v>
      </c>
      <c r="G227" s="36">
        <v>333398.88</v>
      </c>
      <c r="H227" s="36">
        <v>190</v>
      </c>
      <c r="I227" s="36">
        <v>44.025300000000001</v>
      </c>
      <c r="J227" s="36">
        <v>44.192</v>
      </c>
      <c r="K227" s="36">
        <v>1444.56</v>
      </c>
      <c r="L227" s="36">
        <v>1403.08</v>
      </c>
      <c r="M227" s="36">
        <v>1444.56</v>
      </c>
    </row>
    <row r="228" spans="3:13" x14ac:dyDescent="0.25">
      <c r="C228" s="15">
        <f t="shared" si="30"/>
        <v>45930</v>
      </c>
      <c r="D228" s="35">
        <v>45922</v>
      </c>
      <c r="E228" s="36">
        <v>524378.25</v>
      </c>
      <c r="F228" s="36">
        <v>194327.09</v>
      </c>
      <c r="G228" s="36">
        <v>330051.13</v>
      </c>
      <c r="H228" s="36">
        <v>22</v>
      </c>
      <c r="I228" s="36">
        <v>44.061700000000002</v>
      </c>
      <c r="J228" s="36">
        <v>43.798999999999999</v>
      </c>
      <c r="K228" s="36">
        <v>1439.7</v>
      </c>
      <c r="L228" s="36">
        <v>1402.73</v>
      </c>
      <c r="M228" s="36">
        <v>1439.7</v>
      </c>
    </row>
    <row r="229" spans="3:13" x14ac:dyDescent="0.25">
      <c r="C229" s="15">
        <f t="shared" si="30"/>
        <v>45930</v>
      </c>
      <c r="D229" s="35">
        <v>45921</v>
      </c>
      <c r="E229" s="36">
        <v>524043.28</v>
      </c>
      <c r="F229" s="36">
        <v>194327.09</v>
      </c>
      <c r="G229" s="36">
        <v>329716.19</v>
      </c>
      <c r="H229" s="36">
        <v>0</v>
      </c>
      <c r="I229" s="36">
        <v>43.084099999999999</v>
      </c>
      <c r="J229" s="36">
        <v>42.536000000000001</v>
      </c>
      <c r="K229" s="36">
        <v>1396.56</v>
      </c>
      <c r="L229" s="36">
        <v>1402.18</v>
      </c>
      <c r="M229" s="36">
        <v>1396.56</v>
      </c>
    </row>
    <row r="230" spans="3:13" x14ac:dyDescent="0.25">
      <c r="C230" s="15">
        <f t="shared" si="30"/>
        <v>45930</v>
      </c>
      <c r="D230" s="35">
        <v>45920</v>
      </c>
      <c r="E230" s="36">
        <v>524043.28</v>
      </c>
      <c r="F230" s="36">
        <v>194327.09</v>
      </c>
      <c r="G230" s="36">
        <v>329716.19</v>
      </c>
      <c r="H230" s="36">
        <v>0</v>
      </c>
      <c r="I230" s="36">
        <v>43.084099999999999</v>
      </c>
      <c r="J230" s="36">
        <v>42.536000000000001</v>
      </c>
      <c r="K230" s="36">
        <v>1396.56</v>
      </c>
      <c r="L230" s="36">
        <v>1402.18</v>
      </c>
      <c r="M230" s="36">
        <v>1396.56</v>
      </c>
    </row>
    <row r="231" spans="3:13" x14ac:dyDescent="0.25">
      <c r="C231" s="15">
        <f t="shared" si="30"/>
        <v>45930</v>
      </c>
      <c r="D231" s="35">
        <v>45919</v>
      </c>
      <c r="E231" s="36">
        <v>524043.28</v>
      </c>
      <c r="F231" s="36">
        <v>194327.09</v>
      </c>
      <c r="G231" s="36">
        <v>329716.19</v>
      </c>
      <c r="H231" s="36">
        <v>40</v>
      </c>
      <c r="I231" s="36">
        <v>43.084099999999999</v>
      </c>
      <c r="J231" s="36">
        <v>42.536000000000001</v>
      </c>
      <c r="K231" s="36">
        <v>1396.56</v>
      </c>
      <c r="L231" s="36">
        <v>1402.18</v>
      </c>
      <c r="M231" s="36">
        <v>1396.56</v>
      </c>
    </row>
    <row r="232" spans="3:13" x14ac:dyDescent="0.25">
      <c r="C232" s="15">
        <f t="shared" si="30"/>
        <v>45930</v>
      </c>
      <c r="D232" s="35">
        <v>45918</v>
      </c>
      <c r="E232" s="36">
        <v>524086.47</v>
      </c>
      <c r="F232" s="36">
        <v>194327.09</v>
      </c>
      <c r="G232" s="36">
        <v>329759.40999999997</v>
      </c>
      <c r="H232" s="36">
        <v>60</v>
      </c>
      <c r="I232" s="36">
        <v>41.826900000000002</v>
      </c>
      <c r="J232" s="36">
        <v>41.707000000000001</v>
      </c>
      <c r="K232" s="36">
        <v>1379.25</v>
      </c>
      <c r="L232" s="36">
        <v>1412.57</v>
      </c>
      <c r="M232" s="36">
        <v>1379.25</v>
      </c>
    </row>
    <row r="233" spans="3:13" x14ac:dyDescent="0.25">
      <c r="C233" s="15">
        <f t="shared" si="30"/>
        <v>45930</v>
      </c>
      <c r="D233" s="35">
        <v>45917</v>
      </c>
      <c r="E233" s="36">
        <v>525327.13</v>
      </c>
      <c r="F233" s="36">
        <v>194327.09</v>
      </c>
      <c r="G233" s="36">
        <v>331000.03000000003</v>
      </c>
      <c r="H233" s="36">
        <v>117</v>
      </c>
      <c r="I233" s="36">
        <v>41.674900000000001</v>
      </c>
      <c r="J233" s="36">
        <v>41.722000000000001</v>
      </c>
      <c r="K233" s="36">
        <v>1390.28</v>
      </c>
      <c r="L233" s="36">
        <v>1414.49</v>
      </c>
      <c r="M233" s="36">
        <v>1390.28</v>
      </c>
    </row>
    <row r="234" spans="3:13" x14ac:dyDescent="0.25">
      <c r="C234" s="15">
        <f t="shared" si="30"/>
        <v>45930</v>
      </c>
      <c r="D234" s="35">
        <v>45916</v>
      </c>
      <c r="E234" s="36">
        <v>524632.43999999994</v>
      </c>
      <c r="F234" s="36">
        <v>194327.09</v>
      </c>
      <c r="G234" s="36">
        <v>330305.34000000003</v>
      </c>
      <c r="H234" s="36">
        <v>602</v>
      </c>
      <c r="I234" s="36">
        <v>42.563899999999997</v>
      </c>
      <c r="J234" s="36">
        <v>42.470999999999997</v>
      </c>
      <c r="K234" s="36">
        <v>1419.54</v>
      </c>
      <c r="L234" s="36">
        <v>1412.37</v>
      </c>
      <c r="M234" s="36">
        <v>1419.54</v>
      </c>
    </row>
    <row r="235" spans="3:13" x14ac:dyDescent="0.25">
      <c r="C235" s="15">
        <f t="shared" si="30"/>
        <v>45930</v>
      </c>
      <c r="D235" s="35">
        <v>45915</v>
      </c>
      <c r="E235" s="36">
        <v>527647.68999999994</v>
      </c>
      <c r="F235" s="36">
        <v>196951.16</v>
      </c>
      <c r="G235" s="36">
        <v>330696.5</v>
      </c>
      <c r="H235" s="36">
        <v>42</v>
      </c>
      <c r="I235" s="36">
        <v>42.680599999999998</v>
      </c>
      <c r="J235" s="36">
        <v>42.517000000000003</v>
      </c>
      <c r="K235" s="36">
        <v>1403.85</v>
      </c>
      <c r="L235" s="36">
        <v>1411.43</v>
      </c>
      <c r="M235" s="36">
        <v>1403.85</v>
      </c>
    </row>
    <row r="236" spans="3:13" x14ac:dyDescent="0.25">
      <c r="C236" s="15">
        <f t="shared" si="30"/>
        <v>45930</v>
      </c>
      <c r="D236" s="35">
        <v>45914</v>
      </c>
      <c r="E236" s="36">
        <v>527423.25</v>
      </c>
      <c r="F236" s="36">
        <v>196654.38</v>
      </c>
      <c r="G236" s="36">
        <v>330768.88</v>
      </c>
      <c r="H236" s="36">
        <v>0</v>
      </c>
      <c r="I236" s="36">
        <v>42.186599999999999</v>
      </c>
      <c r="J236" s="36">
        <v>42.387</v>
      </c>
      <c r="K236" s="36">
        <v>1408.2</v>
      </c>
      <c r="L236" s="36">
        <v>1410.17</v>
      </c>
      <c r="M236" s="36">
        <v>1408.2</v>
      </c>
    </row>
    <row r="237" spans="3:13" x14ac:dyDescent="0.25">
      <c r="C237" s="15">
        <f t="shared" si="30"/>
        <v>45930</v>
      </c>
      <c r="D237" s="35">
        <v>45913</v>
      </c>
      <c r="E237" s="36">
        <v>527423.25</v>
      </c>
      <c r="F237" s="36">
        <v>196654.38</v>
      </c>
      <c r="G237" s="36">
        <v>330768.88</v>
      </c>
      <c r="H237" s="36">
        <v>0</v>
      </c>
      <c r="I237" s="36">
        <v>42.186599999999999</v>
      </c>
      <c r="J237" s="36">
        <v>42.387</v>
      </c>
      <c r="K237" s="36">
        <v>1408.2</v>
      </c>
      <c r="L237" s="36">
        <v>1410.17</v>
      </c>
      <c r="M237" s="36">
        <v>1408.2</v>
      </c>
    </row>
    <row r="238" spans="3:13" x14ac:dyDescent="0.25">
      <c r="C238" s="15">
        <f t="shared" si="30"/>
        <v>45930</v>
      </c>
      <c r="D238" s="35">
        <v>45912</v>
      </c>
      <c r="E238" s="36">
        <v>527423.25</v>
      </c>
      <c r="F238" s="36">
        <v>196654.38</v>
      </c>
      <c r="G238" s="36">
        <v>330768.88</v>
      </c>
      <c r="H238" s="36">
        <v>64</v>
      </c>
      <c r="I238" s="36">
        <v>42.186599999999999</v>
      </c>
      <c r="J238" s="36">
        <v>42.387</v>
      </c>
      <c r="K238" s="36">
        <v>1408.2</v>
      </c>
      <c r="L238" s="36">
        <v>1410.17</v>
      </c>
      <c r="M238" s="36">
        <v>1408.2</v>
      </c>
    </row>
    <row r="239" spans="3:13" x14ac:dyDescent="0.25">
      <c r="C239" s="15">
        <f t="shared" si="30"/>
        <v>45930</v>
      </c>
      <c r="D239" s="35">
        <v>45911</v>
      </c>
      <c r="E239" s="36">
        <v>524513.43999999994</v>
      </c>
      <c r="F239" s="36">
        <v>196779.63</v>
      </c>
      <c r="G239" s="36">
        <v>327733.75</v>
      </c>
      <c r="H239" s="36">
        <v>499</v>
      </c>
      <c r="I239" s="36">
        <v>41.5578</v>
      </c>
      <c r="J239" s="36">
        <v>41.697000000000003</v>
      </c>
      <c r="K239" s="36">
        <v>1372.74</v>
      </c>
      <c r="L239" s="36">
        <v>1378.5</v>
      </c>
      <c r="M239" s="36">
        <v>1372.74</v>
      </c>
    </row>
    <row r="240" spans="3:13" x14ac:dyDescent="0.25">
      <c r="C240" s="15">
        <f t="shared" si="30"/>
        <v>45930</v>
      </c>
      <c r="D240" s="35">
        <v>45910</v>
      </c>
      <c r="E240" s="36">
        <v>523128.75</v>
      </c>
      <c r="F240" s="36">
        <v>196620.79999999999</v>
      </c>
      <c r="G240" s="36">
        <v>326507.94</v>
      </c>
      <c r="H240" s="36">
        <v>153</v>
      </c>
      <c r="I240" s="36">
        <v>41.171999999999997</v>
      </c>
      <c r="J240" s="36">
        <v>41.133000000000003</v>
      </c>
      <c r="K240" s="36">
        <v>1373.93</v>
      </c>
      <c r="L240" s="36">
        <v>1378</v>
      </c>
      <c r="M240" s="36">
        <v>1373.93</v>
      </c>
    </row>
    <row r="241" spans="3:13" x14ac:dyDescent="0.25">
      <c r="C241" s="15">
        <f t="shared" si="30"/>
        <v>45930</v>
      </c>
      <c r="D241" s="35">
        <v>45909</v>
      </c>
      <c r="E241" s="36">
        <v>520707.13</v>
      </c>
      <c r="F241" s="36">
        <v>196791.36</v>
      </c>
      <c r="G241" s="36">
        <v>323915.78000000003</v>
      </c>
      <c r="H241" s="36">
        <v>358</v>
      </c>
      <c r="I241" s="36">
        <v>40.874000000000002</v>
      </c>
      <c r="J241" s="36">
        <v>40.878</v>
      </c>
      <c r="K241" s="36">
        <v>1382.31</v>
      </c>
      <c r="L241" s="36">
        <v>1377.53</v>
      </c>
      <c r="M241" s="36">
        <v>1382.31</v>
      </c>
    </row>
    <row r="242" spans="3:13" x14ac:dyDescent="0.25">
      <c r="C242" s="15">
        <f t="shared" si="30"/>
        <v>45930</v>
      </c>
      <c r="D242" s="35">
        <v>45908</v>
      </c>
      <c r="E242" s="36">
        <v>518898.31</v>
      </c>
      <c r="F242" s="36">
        <v>195771.78</v>
      </c>
      <c r="G242" s="36">
        <v>323126.53000000003</v>
      </c>
      <c r="H242" s="36">
        <v>759</v>
      </c>
      <c r="I242" s="36">
        <v>41.353999999999999</v>
      </c>
      <c r="J242" s="36">
        <v>41.426000000000002</v>
      </c>
      <c r="K242" s="36">
        <v>1374.27</v>
      </c>
      <c r="L242" s="36">
        <v>1376.37</v>
      </c>
      <c r="M242" s="36">
        <v>1374.27</v>
      </c>
    </row>
    <row r="243" spans="3:13" x14ac:dyDescent="0.25">
      <c r="C243" s="15">
        <f t="shared" si="30"/>
        <v>45930</v>
      </c>
      <c r="D243" s="35">
        <v>45907</v>
      </c>
      <c r="E243" s="36">
        <v>518368.22</v>
      </c>
      <c r="F243" s="36">
        <v>195284.52</v>
      </c>
      <c r="G243" s="36">
        <v>323083.71999999997</v>
      </c>
      <c r="H243" s="36">
        <v>0</v>
      </c>
      <c r="I243" s="36">
        <v>41.004199999999997</v>
      </c>
      <c r="J243" s="36">
        <v>41.073999999999998</v>
      </c>
      <c r="K243" s="36">
        <v>1372.23</v>
      </c>
      <c r="L243" s="36">
        <v>1316.44</v>
      </c>
      <c r="M243" s="36">
        <v>1372.23</v>
      </c>
    </row>
    <row r="244" spans="3:13" x14ac:dyDescent="0.25">
      <c r="C244" s="15">
        <f t="shared" si="30"/>
        <v>45930</v>
      </c>
      <c r="D244" s="35">
        <v>45906</v>
      </c>
      <c r="E244" s="36">
        <v>518368.22</v>
      </c>
      <c r="F244" s="36">
        <v>195284.52</v>
      </c>
      <c r="G244" s="36">
        <v>323083.71999999997</v>
      </c>
      <c r="H244" s="36">
        <v>0</v>
      </c>
      <c r="I244" s="36">
        <v>41.004199999999997</v>
      </c>
      <c r="J244" s="36">
        <v>41.073999999999998</v>
      </c>
      <c r="K244" s="36">
        <v>1372.23</v>
      </c>
      <c r="L244" s="36">
        <v>1316.44</v>
      </c>
      <c r="M244" s="36">
        <v>1372.23</v>
      </c>
    </row>
    <row r="245" spans="3:13" x14ac:dyDescent="0.25">
      <c r="C245" s="15">
        <f t="shared" si="30"/>
        <v>45930</v>
      </c>
      <c r="D245" s="35">
        <v>45905</v>
      </c>
      <c r="E245" s="36">
        <v>518368.22</v>
      </c>
      <c r="F245" s="36">
        <v>195284.52</v>
      </c>
      <c r="G245" s="36">
        <v>323083.71999999997</v>
      </c>
      <c r="H245" s="36">
        <v>519</v>
      </c>
      <c r="I245" s="36">
        <v>41.004199999999997</v>
      </c>
      <c r="J245" s="36">
        <v>41.073999999999998</v>
      </c>
      <c r="K245" s="36">
        <v>1372.23</v>
      </c>
      <c r="L245" s="36">
        <v>1316.44</v>
      </c>
      <c r="M245" s="36">
        <v>1372.23</v>
      </c>
    </row>
    <row r="246" spans="3:13" x14ac:dyDescent="0.25">
      <c r="C246" s="15">
        <f t="shared" si="30"/>
        <v>45930</v>
      </c>
      <c r="D246" s="35">
        <v>45904</v>
      </c>
      <c r="E246" s="36">
        <v>517413.47</v>
      </c>
      <c r="F246" s="36">
        <v>195234.8</v>
      </c>
      <c r="G246" s="36">
        <v>322178.69</v>
      </c>
      <c r="H246" s="36">
        <v>32</v>
      </c>
      <c r="I246" s="36">
        <v>40.674700000000001</v>
      </c>
      <c r="J246" s="36">
        <v>40.911000000000001</v>
      </c>
      <c r="K246" s="36">
        <v>1367.96</v>
      </c>
      <c r="L246" s="36">
        <v>1314.76</v>
      </c>
      <c r="M246" s="36">
        <v>1367.96</v>
      </c>
    </row>
    <row r="247" spans="3:13" x14ac:dyDescent="0.25">
      <c r="C247" s="15">
        <f t="shared" si="30"/>
        <v>45930</v>
      </c>
      <c r="D247" s="35">
        <v>45903</v>
      </c>
      <c r="E247" s="36">
        <v>516067.72</v>
      </c>
      <c r="F247" s="36">
        <v>192627.09</v>
      </c>
      <c r="G247" s="36">
        <v>323440.63</v>
      </c>
      <c r="H247" s="36">
        <v>722</v>
      </c>
      <c r="I247" s="36">
        <v>41.210299999999997</v>
      </c>
      <c r="J247" s="36">
        <v>41.542000000000002</v>
      </c>
      <c r="K247" s="36">
        <v>1369.33</v>
      </c>
      <c r="L247" s="36">
        <v>1314.72</v>
      </c>
      <c r="M247" s="36">
        <v>1369.33</v>
      </c>
    </row>
    <row r="248" spans="3:13" x14ac:dyDescent="0.25">
      <c r="C248" s="15">
        <f t="shared" si="30"/>
        <v>45930</v>
      </c>
      <c r="D248" s="35">
        <v>45902</v>
      </c>
      <c r="E248" s="36">
        <v>518232.34</v>
      </c>
      <c r="F248" s="36">
        <v>200884.48000000001</v>
      </c>
      <c r="G248" s="36">
        <v>317347.88</v>
      </c>
      <c r="H248" s="36">
        <v>975</v>
      </c>
      <c r="I248" s="36">
        <v>40.8825</v>
      </c>
      <c r="J248" s="36">
        <v>41.070999999999998</v>
      </c>
      <c r="K248" s="36">
        <v>1372.72</v>
      </c>
      <c r="L248" s="36">
        <v>1315.29</v>
      </c>
      <c r="M248" s="36">
        <v>1372.72</v>
      </c>
    </row>
    <row r="249" spans="3:13" x14ac:dyDescent="0.25">
      <c r="C249" s="15">
        <f t="shared" si="30"/>
        <v>45930</v>
      </c>
      <c r="D249" s="35">
        <v>45901</v>
      </c>
      <c r="E249" s="36">
        <v>518232.34</v>
      </c>
      <c r="F249" s="36">
        <v>199957.83</v>
      </c>
      <c r="G249" s="36">
        <v>318274.53000000003</v>
      </c>
      <c r="H249" s="36">
        <v>0</v>
      </c>
      <c r="I249" s="36">
        <v>40.6965</v>
      </c>
      <c r="J249" s="36">
        <v>40.200000000000003</v>
      </c>
      <c r="K249" s="36">
        <v>1366.19</v>
      </c>
      <c r="L249" s="36">
        <v>1315.48</v>
      </c>
      <c r="M249" s="36">
        <v>1366.19</v>
      </c>
    </row>
    <row r="250" spans="3:13" x14ac:dyDescent="0.25">
      <c r="C250" s="15">
        <f t="shared" si="30"/>
        <v>45930</v>
      </c>
      <c r="D250" s="35">
        <v>45900</v>
      </c>
      <c r="E250" s="36">
        <v>518232.34</v>
      </c>
      <c r="F250" s="36">
        <v>199957.83</v>
      </c>
      <c r="G250" s="36">
        <v>318274.53000000003</v>
      </c>
      <c r="H250" s="36">
        <v>0</v>
      </c>
      <c r="I250" s="36">
        <v>39.718899999999998</v>
      </c>
      <c r="J250" s="36">
        <v>40.200000000000003</v>
      </c>
      <c r="K250" s="36">
        <v>1313.34</v>
      </c>
      <c r="L250" s="36">
        <v>1316.84</v>
      </c>
      <c r="M250" s="36">
        <v>1313.34</v>
      </c>
    </row>
    <row r="251" spans="3:13" x14ac:dyDescent="0.25">
      <c r="C251" s="15">
        <f t="shared" si="30"/>
        <v>45930</v>
      </c>
      <c r="D251" s="35">
        <v>45899</v>
      </c>
      <c r="E251" s="36">
        <v>518232.34</v>
      </c>
      <c r="F251" s="36">
        <v>199957.83</v>
      </c>
      <c r="G251" s="36">
        <v>318274.53000000003</v>
      </c>
      <c r="H251" s="36">
        <v>0</v>
      </c>
      <c r="I251" s="36">
        <v>39.718899999999998</v>
      </c>
      <c r="J251" s="36">
        <v>40.200000000000003</v>
      </c>
      <c r="K251" s="36">
        <v>1313.34</v>
      </c>
      <c r="L251" s="36">
        <v>1316.84</v>
      </c>
      <c r="M251" s="36">
        <v>1313.34</v>
      </c>
    </row>
    <row r="252" spans="3:13" x14ac:dyDescent="0.25">
      <c r="C252" s="15">
        <f t="shared" si="30"/>
        <v>45930</v>
      </c>
      <c r="D252" s="35">
        <v>45898</v>
      </c>
      <c r="E252" s="36">
        <v>518232.34</v>
      </c>
      <c r="F252" s="36">
        <v>199957.83</v>
      </c>
      <c r="G252" s="36">
        <v>318274.53000000003</v>
      </c>
      <c r="H252" s="36">
        <v>584</v>
      </c>
      <c r="I252" s="36">
        <v>39.718899999999998</v>
      </c>
      <c r="J252" s="36">
        <v>40.200000000000003</v>
      </c>
      <c r="K252" s="36">
        <v>1313.34</v>
      </c>
      <c r="L252" s="36">
        <v>1316.84</v>
      </c>
      <c r="M252" s="36">
        <v>1313.34</v>
      </c>
    </row>
    <row r="253" spans="3:13" x14ac:dyDescent="0.25">
      <c r="C253" s="15">
        <f t="shared" si="30"/>
        <v>45900</v>
      </c>
      <c r="D253" s="35">
        <v>45897</v>
      </c>
      <c r="E253" s="36">
        <v>517194.78</v>
      </c>
      <c r="F253" s="36">
        <v>197039.97</v>
      </c>
      <c r="G253" s="36">
        <v>320154.81</v>
      </c>
      <c r="H253" s="36">
        <v>0</v>
      </c>
      <c r="I253" s="36">
        <v>39.054099999999998</v>
      </c>
      <c r="J253" s="36">
        <v>39.19</v>
      </c>
      <c r="K253" s="36">
        <v>1310.81</v>
      </c>
      <c r="L253" s="36">
        <v>1289.92</v>
      </c>
      <c r="M253" s="36">
        <v>1310.81</v>
      </c>
    </row>
    <row r="254" spans="3:13" x14ac:dyDescent="0.25">
      <c r="C254" s="15">
        <f t="shared" si="30"/>
        <v>45900</v>
      </c>
      <c r="D254" s="35">
        <v>45896</v>
      </c>
      <c r="E254" s="36">
        <v>511505.13</v>
      </c>
      <c r="F254" s="36">
        <v>193469.25</v>
      </c>
      <c r="G254" s="36">
        <v>318035.88</v>
      </c>
      <c r="H254" s="36">
        <v>0</v>
      </c>
      <c r="I254" s="36">
        <v>38.598999999999997</v>
      </c>
      <c r="J254" s="36">
        <v>38.713000000000001</v>
      </c>
      <c r="K254" s="36">
        <v>1294.92</v>
      </c>
      <c r="L254" s="36">
        <v>1286.1099999999999</v>
      </c>
      <c r="M254" s="36">
        <v>1294.92</v>
      </c>
    </row>
    <row r="255" spans="3:13" x14ac:dyDescent="0.25">
      <c r="C255" s="15">
        <f t="shared" si="30"/>
        <v>45900</v>
      </c>
      <c r="D255" s="35">
        <v>45895</v>
      </c>
      <c r="E255" s="36">
        <v>508778.31</v>
      </c>
      <c r="F255" s="36">
        <v>191098.09</v>
      </c>
      <c r="G255" s="36">
        <v>317680.19</v>
      </c>
      <c r="H255" s="36">
        <v>78</v>
      </c>
      <c r="I255" s="36">
        <v>38.610700000000001</v>
      </c>
      <c r="J255" s="36">
        <v>38.606000000000002</v>
      </c>
      <c r="K255" s="36">
        <v>1301.75</v>
      </c>
      <c r="L255" s="36">
        <v>1285.95</v>
      </c>
      <c r="M255" s="36">
        <v>1301.75</v>
      </c>
    </row>
    <row r="256" spans="3:13" x14ac:dyDescent="0.25">
      <c r="C256" s="15">
        <f t="shared" si="30"/>
        <v>45900</v>
      </c>
      <c r="D256" s="35">
        <v>45894</v>
      </c>
      <c r="E256" s="36">
        <v>508783.31</v>
      </c>
      <c r="F256" s="36">
        <v>191069.17</v>
      </c>
      <c r="G256" s="36">
        <v>317714.19</v>
      </c>
      <c r="H256" s="36">
        <v>334</v>
      </c>
      <c r="I256" s="36">
        <v>38.5745</v>
      </c>
      <c r="J256" s="36">
        <v>38.703000000000003</v>
      </c>
      <c r="K256" s="36">
        <v>1309.06</v>
      </c>
      <c r="L256" s="36">
        <v>1285.8599999999999</v>
      </c>
      <c r="M256" s="36">
        <v>1309.06</v>
      </c>
    </row>
    <row r="257" spans="3:13" x14ac:dyDescent="0.25">
      <c r="C257" s="15">
        <f t="shared" si="30"/>
        <v>45900</v>
      </c>
      <c r="D257" s="35">
        <v>45893</v>
      </c>
      <c r="E257" s="36">
        <v>508486.94</v>
      </c>
      <c r="F257" s="36">
        <v>190670.83</v>
      </c>
      <c r="G257" s="36">
        <v>317816.09000000003</v>
      </c>
      <c r="H257" s="36">
        <v>0</v>
      </c>
      <c r="I257" s="36">
        <v>38.888800000000003</v>
      </c>
      <c r="J257" s="36">
        <v>39.054000000000002</v>
      </c>
      <c r="K257" s="36">
        <v>1280.72</v>
      </c>
      <c r="L257" s="36">
        <v>1282.95</v>
      </c>
      <c r="M257" s="36">
        <v>1280.72</v>
      </c>
    </row>
    <row r="258" spans="3:13" x14ac:dyDescent="0.25">
      <c r="C258" s="15">
        <f t="shared" si="30"/>
        <v>45900</v>
      </c>
      <c r="D258" s="35">
        <v>45892</v>
      </c>
      <c r="E258" s="36">
        <v>508486.94</v>
      </c>
      <c r="F258" s="36">
        <v>190670.83</v>
      </c>
      <c r="G258" s="36">
        <v>317816.09000000003</v>
      </c>
      <c r="H258" s="36">
        <v>0</v>
      </c>
      <c r="I258" s="36">
        <v>38.888800000000003</v>
      </c>
      <c r="J258" s="36">
        <v>39.054000000000002</v>
      </c>
      <c r="K258" s="36">
        <v>1280.72</v>
      </c>
      <c r="L258" s="36">
        <v>1282.95</v>
      </c>
      <c r="M258" s="36">
        <v>1280.72</v>
      </c>
    </row>
    <row r="259" spans="3:13" x14ac:dyDescent="0.25">
      <c r="C259" s="15">
        <f t="shared" si="30"/>
        <v>45900</v>
      </c>
      <c r="D259" s="35">
        <v>45891</v>
      </c>
      <c r="E259" s="36">
        <v>508486.94</v>
      </c>
      <c r="F259" s="36">
        <v>190670.83</v>
      </c>
      <c r="G259" s="36">
        <v>317816.09000000003</v>
      </c>
      <c r="H259" s="36">
        <v>2</v>
      </c>
      <c r="I259" s="36">
        <v>38.888800000000003</v>
      </c>
      <c r="J259" s="36">
        <v>39.054000000000002</v>
      </c>
      <c r="K259" s="36">
        <v>1280.72</v>
      </c>
      <c r="L259" s="36">
        <v>1282.95</v>
      </c>
      <c r="M259" s="36">
        <v>1280.72</v>
      </c>
    </row>
    <row r="260" spans="3:13" x14ac:dyDescent="0.25">
      <c r="C260" s="15">
        <f t="shared" si="30"/>
        <v>45900</v>
      </c>
      <c r="D260" s="35">
        <v>45890</v>
      </c>
      <c r="E260" s="36">
        <v>508499.19</v>
      </c>
      <c r="F260" s="36">
        <v>190400.7</v>
      </c>
      <c r="G260" s="36">
        <v>318098.5</v>
      </c>
      <c r="H260" s="36">
        <v>57</v>
      </c>
      <c r="I260" s="36">
        <v>38.1462</v>
      </c>
      <c r="J260" s="36">
        <v>38.079000000000001</v>
      </c>
      <c r="K260" s="36">
        <v>1273.43</v>
      </c>
      <c r="L260" s="36">
        <v>1280.95</v>
      </c>
      <c r="M260" s="36">
        <v>1273.43</v>
      </c>
    </row>
    <row r="261" spans="3:13" x14ac:dyDescent="0.25">
      <c r="C261" s="15">
        <f t="shared" si="30"/>
        <v>45900</v>
      </c>
      <c r="D261" s="35">
        <v>45889</v>
      </c>
      <c r="E261" s="36">
        <v>508499.19</v>
      </c>
      <c r="F261" s="36">
        <v>190400.7</v>
      </c>
      <c r="G261" s="36">
        <v>318098.5</v>
      </c>
      <c r="H261" s="36">
        <v>0</v>
      </c>
      <c r="I261" s="36">
        <v>37.900199999999998</v>
      </c>
      <c r="J261" s="36">
        <v>37.773000000000003</v>
      </c>
      <c r="K261" s="36">
        <v>1257.1199999999999</v>
      </c>
      <c r="L261" s="36">
        <v>1281.6500000000001</v>
      </c>
      <c r="M261" s="36">
        <v>1257.1199999999999</v>
      </c>
    </row>
    <row r="262" spans="3:13" x14ac:dyDescent="0.25">
      <c r="C262" s="15">
        <f t="shared" si="30"/>
        <v>45900</v>
      </c>
      <c r="D262" s="35">
        <v>45888</v>
      </c>
      <c r="E262" s="36">
        <v>508151.5</v>
      </c>
      <c r="F262" s="36">
        <v>190400.7</v>
      </c>
      <c r="G262" s="36">
        <v>317750.78000000003</v>
      </c>
      <c r="H262" s="36">
        <v>0</v>
      </c>
      <c r="I262" s="36">
        <v>37.392699999999998</v>
      </c>
      <c r="J262" s="36">
        <v>37.332000000000001</v>
      </c>
      <c r="K262" s="36">
        <v>1278.52</v>
      </c>
      <c r="L262" s="36">
        <v>1280.6099999999999</v>
      </c>
      <c r="M262" s="36">
        <v>1278.52</v>
      </c>
    </row>
    <row r="263" spans="3:13" x14ac:dyDescent="0.25">
      <c r="C263" s="15">
        <f t="shared" si="30"/>
        <v>45900</v>
      </c>
      <c r="D263" s="35">
        <v>45887</v>
      </c>
      <c r="E263" s="36">
        <v>507551.25</v>
      </c>
      <c r="F263" s="36">
        <v>190400.7</v>
      </c>
      <c r="G263" s="36">
        <v>317150.56</v>
      </c>
      <c r="H263" s="36">
        <v>0</v>
      </c>
      <c r="I263" s="36">
        <v>38.021299999999997</v>
      </c>
      <c r="J263" s="36">
        <v>38.029000000000003</v>
      </c>
      <c r="K263" s="36">
        <v>1284.17</v>
      </c>
      <c r="L263" s="36">
        <v>1285.8399999999999</v>
      </c>
      <c r="M263" s="36">
        <v>1284.17</v>
      </c>
    </row>
    <row r="264" spans="3:13" x14ac:dyDescent="0.25">
      <c r="C264" s="15">
        <f t="shared" ref="C264:C327" si="31">IFERROR(IF(DAY(D264)=1,EOMONTH(D264,0),IF(AND(EOMONTH(D264,0)+1-D264&lt;=3,(H264-AVERAGE(H265:H274))/_xlfn.STDEV.S(H265:H274)&gt;3),EOMONTH(D264,1),C265)),C265)</f>
        <v>45900</v>
      </c>
      <c r="D264" s="35">
        <v>45886</v>
      </c>
      <c r="E264" s="36">
        <v>507551.25</v>
      </c>
      <c r="F264" s="36">
        <v>190400.7</v>
      </c>
      <c r="G264" s="36">
        <v>317150.56</v>
      </c>
      <c r="H264" s="36">
        <v>0</v>
      </c>
      <c r="I264" s="36">
        <v>38.000999999999998</v>
      </c>
      <c r="J264" s="36">
        <v>37.975000000000001</v>
      </c>
      <c r="K264" s="36">
        <v>1278.76</v>
      </c>
      <c r="L264" s="36">
        <v>1285.8599999999999</v>
      </c>
      <c r="M264" s="36">
        <v>1278.76</v>
      </c>
    </row>
    <row r="265" spans="3:13" x14ac:dyDescent="0.25">
      <c r="C265" s="15">
        <f t="shared" si="31"/>
        <v>45900</v>
      </c>
      <c r="D265" s="35">
        <v>45885</v>
      </c>
      <c r="E265" s="36">
        <v>507551.25</v>
      </c>
      <c r="F265" s="36">
        <v>190400.7</v>
      </c>
      <c r="G265" s="36">
        <v>317150.56</v>
      </c>
      <c r="H265" s="36">
        <v>0</v>
      </c>
      <c r="I265" s="36">
        <v>38.000999999999998</v>
      </c>
      <c r="J265" s="36">
        <v>37.975000000000001</v>
      </c>
      <c r="K265" s="36">
        <v>1278.76</v>
      </c>
      <c r="L265" s="36">
        <v>1285.8599999999999</v>
      </c>
      <c r="M265" s="36">
        <v>1278.76</v>
      </c>
    </row>
    <row r="266" spans="3:13" x14ac:dyDescent="0.25">
      <c r="C266" s="15">
        <f t="shared" si="31"/>
        <v>45900</v>
      </c>
      <c r="D266" s="35">
        <v>45884</v>
      </c>
      <c r="E266" s="36">
        <v>507551.25</v>
      </c>
      <c r="F266" s="36">
        <v>190400.7</v>
      </c>
      <c r="G266" s="36">
        <v>317150.56</v>
      </c>
      <c r="H266" s="36">
        <v>0</v>
      </c>
      <c r="I266" s="36">
        <v>38.000999999999998</v>
      </c>
      <c r="J266" s="36">
        <v>37.975000000000001</v>
      </c>
      <c r="K266" s="36">
        <v>1278.76</v>
      </c>
      <c r="L266" s="36">
        <v>1285.8599999999999</v>
      </c>
      <c r="M266" s="36">
        <v>1278.76</v>
      </c>
    </row>
    <row r="267" spans="3:13" x14ac:dyDescent="0.25">
      <c r="C267" s="15">
        <f t="shared" si="31"/>
        <v>45900</v>
      </c>
      <c r="D267" s="35">
        <v>45883</v>
      </c>
      <c r="E267" s="36">
        <v>507014.63</v>
      </c>
      <c r="F267" s="36">
        <v>190400.7</v>
      </c>
      <c r="G267" s="36">
        <v>316613.90999999997</v>
      </c>
      <c r="H267" s="36">
        <v>0</v>
      </c>
      <c r="I267" s="36">
        <v>38.014499999999998</v>
      </c>
      <c r="J267" s="36">
        <v>38.069000000000003</v>
      </c>
      <c r="K267" s="36">
        <v>1291.3599999999999</v>
      </c>
      <c r="L267" s="36">
        <v>1286.48</v>
      </c>
      <c r="M267" s="36">
        <v>1291.3599999999999</v>
      </c>
    </row>
    <row r="268" spans="3:13" x14ac:dyDescent="0.25">
      <c r="C268" s="15">
        <f t="shared" si="31"/>
        <v>45900</v>
      </c>
      <c r="D268" s="35">
        <v>45882</v>
      </c>
      <c r="E268" s="36">
        <v>507041.88</v>
      </c>
      <c r="F268" s="36">
        <v>190400.7</v>
      </c>
      <c r="G268" s="36">
        <v>316641.19</v>
      </c>
      <c r="H268" s="36">
        <v>0</v>
      </c>
      <c r="I268" s="36">
        <v>38.5045</v>
      </c>
      <c r="J268" s="36">
        <v>38.601999999999997</v>
      </c>
      <c r="K268" s="36">
        <v>1292.8800000000001</v>
      </c>
      <c r="L268" s="36">
        <v>1287.45</v>
      </c>
      <c r="M268" s="36">
        <v>1292.8800000000001</v>
      </c>
    </row>
    <row r="269" spans="3:13" x14ac:dyDescent="0.25">
      <c r="C269" s="15">
        <f t="shared" si="31"/>
        <v>45900</v>
      </c>
      <c r="D269" s="35">
        <v>45881</v>
      </c>
      <c r="E269" s="36">
        <v>507041.88</v>
      </c>
      <c r="F269" s="36">
        <v>190400.7</v>
      </c>
      <c r="G269" s="36">
        <v>316641.19</v>
      </c>
      <c r="H269" s="36">
        <v>4</v>
      </c>
      <c r="I269" s="36">
        <v>37.914299999999997</v>
      </c>
      <c r="J269" s="36">
        <v>38.002000000000002</v>
      </c>
      <c r="K269" s="36">
        <v>1276.1300000000001</v>
      </c>
      <c r="L269" s="36">
        <v>1281.42</v>
      </c>
      <c r="M269" s="36">
        <v>1276.1300000000001</v>
      </c>
    </row>
    <row r="270" spans="3:13" x14ac:dyDescent="0.25">
      <c r="C270" s="15">
        <f t="shared" si="31"/>
        <v>45900</v>
      </c>
      <c r="D270" s="35">
        <v>45880</v>
      </c>
      <c r="E270" s="36">
        <v>506441.78</v>
      </c>
      <c r="F270" s="36">
        <v>190400.7</v>
      </c>
      <c r="G270" s="36">
        <v>316041.09000000003</v>
      </c>
      <c r="H270" s="36">
        <v>29</v>
      </c>
      <c r="I270" s="36">
        <v>37.613900000000001</v>
      </c>
      <c r="J270" s="36">
        <v>37.786999999999999</v>
      </c>
      <c r="K270" s="36">
        <v>1275.96</v>
      </c>
      <c r="L270" s="36">
        <v>1279.8499999999999</v>
      </c>
      <c r="M270" s="36">
        <v>1275.96</v>
      </c>
    </row>
    <row r="271" spans="3:13" x14ac:dyDescent="0.25">
      <c r="C271" s="15">
        <f t="shared" si="31"/>
        <v>45900</v>
      </c>
      <c r="D271" s="35">
        <v>45879</v>
      </c>
      <c r="E271" s="36">
        <v>506492.41</v>
      </c>
      <c r="F271" s="36">
        <v>190400.7</v>
      </c>
      <c r="G271" s="36">
        <v>316091.75</v>
      </c>
      <c r="H271" s="36">
        <v>0</v>
      </c>
      <c r="I271" s="36">
        <v>38.3444</v>
      </c>
      <c r="J271" s="36">
        <v>38.542000000000002</v>
      </c>
      <c r="K271" s="36">
        <v>1287.6199999999999</v>
      </c>
      <c r="L271" s="36">
        <v>1280.94</v>
      </c>
      <c r="M271" s="36">
        <v>1287.6199999999999</v>
      </c>
    </row>
    <row r="272" spans="3:13" x14ac:dyDescent="0.25">
      <c r="C272" s="15">
        <f t="shared" si="31"/>
        <v>45900</v>
      </c>
      <c r="D272" s="35">
        <v>45878</v>
      </c>
      <c r="E272" s="36">
        <v>506492.41</v>
      </c>
      <c r="F272" s="36">
        <v>190400.7</v>
      </c>
      <c r="G272" s="36">
        <v>316091.75</v>
      </c>
      <c r="H272" s="36">
        <v>0</v>
      </c>
      <c r="I272" s="36">
        <v>38.3444</v>
      </c>
      <c r="J272" s="36">
        <v>38.542000000000002</v>
      </c>
      <c r="K272" s="36">
        <v>1287.6199999999999</v>
      </c>
      <c r="L272" s="36">
        <v>1280.94</v>
      </c>
      <c r="M272" s="36">
        <v>1287.6199999999999</v>
      </c>
    </row>
    <row r="273" spans="3:13" x14ac:dyDescent="0.25">
      <c r="C273" s="15">
        <f t="shared" si="31"/>
        <v>45900</v>
      </c>
      <c r="D273" s="35">
        <v>45877</v>
      </c>
      <c r="E273" s="36">
        <v>506492.41</v>
      </c>
      <c r="F273" s="36">
        <v>190400.7</v>
      </c>
      <c r="G273" s="36">
        <v>316091.75</v>
      </c>
      <c r="H273" s="36">
        <v>37</v>
      </c>
      <c r="I273" s="36">
        <v>38.3444</v>
      </c>
      <c r="J273" s="36">
        <v>38.542000000000002</v>
      </c>
      <c r="K273" s="36">
        <v>1287.6199999999999</v>
      </c>
      <c r="L273" s="36">
        <v>1280.94</v>
      </c>
      <c r="M273" s="36">
        <v>1287.6199999999999</v>
      </c>
    </row>
    <row r="274" spans="3:13" x14ac:dyDescent="0.25">
      <c r="C274" s="15">
        <f t="shared" si="31"/>
        <v>45900</v>
      </c>
      <c r="D274" s="35">
        <v>45876</v>
      </c>
      <c r="E274" s="36">
        <v>506121.91</v>
      </c>
      <c r="F274" s="36">
        <v>190400.7</v>
      </c>
      <c r="G274" s="36">
        <v>315721.21999999997</v>
      </c>
      <c r="H274" s="36">
        <v>179</v>
      </c>
      <c r="I274" s="36">
        <v>38.268000000000001</v>
      </c>
      <c r="J274" s="36">
        <v>38.293999999999997</v>
      </c>
      <c r="K274" s="36">
        <v>1284.4100000000001</v>
      </c>
      <c r="L274" s="36">
        <v>1281.21</v>
      </c>
      <c r="M274" s="36">
        <v>1284.4100000000001</v>
      </c>
    </row>
    <row r="275" spans="3:13" x14ac:dyDescent="0.25">
      <c r="C275" s="15">
        <f t="shared" si="31"/>
        <v>45900</v>
      </c>
      <c r="D275" s="35">
        <v>45875</v>
      </c>
      <c r="E275" s="36">
        <v>505984.13</v>
      </c>
      <c r="F275" s="36">
        <v>190400.7</v>
      </c>
      <c r="G275" s="36">
        <v>315583.44</v>
      </c>
      <c r="H275" s="36">
        <v>0</v>
      </c>
      <c r="I275" s="36">
        <v>37.830100000000002</v>
      </c>
      <c r="J275" s="36">
        <v>37.902000000000001</v>
      </c>
      <c r="K275" s="36">
        <v>1273.6300000000001</v>
      </c>
      <c r="L275" s="36">
        <v>1281.01</v>
      </c>
      <c r="M275" s="36">
        <v>1273.6300000000001</v>
      </c>
    </row>
    <row r="276" spans="3:13" x14ac:dyDescent="0.25">
      <c r="C276" s="15">
        <f t="shared" si="31"/>
        <v>45900</v>
      </c>
      <c r="D276" s="35">
        <v>45874</v>
      </c>
      <c r="E276" s="36">
        <v>506311.75</v>
      </c>
      <c r="F276" s="36">
        <v>190743.8</v>
      </c>
      <c r="G276" s="36">
        <v>315567.94</v>
      </c>
      <c r="H276" s="36">
        <v>2</v>
      </c>
      <c r="I276" s="36">
        <v>37.816499999999998</v>
      </c>
      <c r="J276" s="36">
        <v>37.823</v>
      </c>
      <c r="K276" s="36">
        <v>1260.02</v>
      </c>
      <c r="L276" s="36">
        <v>1280.76</v>
      </c>
      <c r="M276" s="36">
        <v>1260.02</v>
      </c>
    </row>
    <row r="277" spans="3:13" x14ac:dyDescent="0.25">
      <c r="C277" s="15">
        <f t="shared" si="31"/>
        <v>45900</v>
      </c>
      <c r="D277" s="35">
        <v>45873</v>
      </c>
      <c r="E277" s="36">
        <v>506602.13</v>
      </c>
      <c r="F277" s="36">
        <v>190743.8</v>
      </c>
      <c r="G277" s="36">
        <v>315858.31</v>
      </c>
      <c r="H277" s="36">
        <v>405</v>
      </c>
      <c r="I277" s="36">
        <v>37.410600000000002</v>
      </c>
      <c r="J277" s="36">
        <v>37.328000000000003</v>
      </c>
      <c r="K277" s="36">
        <v>1253.52</v>
      </c>
      <c r="L277" s="36">
        <v>1281.6500000000001</v>
      </c>
      <c r="M277" s="36">
        <v>1253.52</v>
      </c>
    </row>
    <row r="278" spans="3:13" x14ac:dyDescent="0.25">
      <c r="C278" s="15">
        <f t="shared" si="31"/>
        <v>45900</v>
      </c>
      <c r="D278" s="35">
        <v>45872</v>
      </c>
      <c r="E278" s="36">
        <v>506661.53</v>
      </c>
      <c r="F278" s="36">
        <v>191576.41</v>
      </c>
      <c r="G278" s="36">
        <v>315085.15999999997</v>
      </c>
      <c r="H278" s="36">
        <v>0</v>
      </c>
      <c r="I278" s="36">
        <v>37.037500000000001</v>
      </c>
      <c r="J278" s="36">
        <v>36.929000000000002</v>
      </c>
      <c r="K278" s="36">
        <v>1235.7</v>
      </c>
      <c r="L278" s="36">
        <v>1279.21</v>
      </c>
      <c r="M278" s="36">
        <v>1235.7</v>
      </c>
    </row>
    <row r="279" spans="3:13" x14ac:dyDescent="0.25">
      <c r="C279" s="15">
        <f t="shared" si="31"/>
        <v>45900</v>
      </c>
      <c r="D279" s="35">
        <v>45871</v>
      </c>
      <c r="E279" s="36">
        <v>506661.53</v>
      </c>
      <c r="F279" s="36">
        <v>191576.41</v>
      </c>
      <c r="G279" s="36">
        <v>315085.15999999997</v>
      </c>
      <c r="H279" s="36">
        <v>0</v>
      </c>
      <c r="I279" s="36">
        <v>37.037500000000001</v>
      </c>
      <c r="J279" s="36">
        <v>36.929000000000002</v>
      </c>
      <c r="K279" s="36">
        <v>1235.7</v>
      </c>
      <c r="L279" s="36">
        <v>1279.21</v>
      </c>
      <c r="M279" s="36">
        <v>1235.7</v>
      </c>
    </row>
    <row r="280" spans="3:13" x14ac:dyDescent="0.25">
      <c r="C280" s="15">
        <f t="shared" si="31"/>
        <v>45900</v>
      </c>
      <c r="D280" s="35">
        <v>45870</v>
      </c>
      <c r="E280" s="36">
        <v>506661.53</v>
      </c>
      <c r="F280" s="36">
        <v>191576.41</v>
      </c>
      <c r="G280" s="36">
        <v>315085.15999999997</v>
      </c>
      <c r="H280" s="36">
        <v>95</v>
      </c>
      <c r="I280" s="36">
        <v>37.037500000000001</v>
      </c>
      <c r="J280" s="36">
        <v>36.929000000000002</v>
      </c>
      <c r="K280" s="36">
        <v>1235.7</v>
      </c>
      <c r="L280" s="36">
        <v>1279.21</v>
      </c>
      <c r="M280" s="36">
        <v>1235.7</v>
      </c>
    </row>
    <row r="281" spans="3:13" x14ac:dyDescent="0.25">
      <c r="C281" s="15">
        <f t="shared" si="31"/>
        <v>45900</v>
      </c>
      <c r="D281" s="35">
        <v>45869</v>
      </c>
      <c r="E281" s="36">
        <v>505219.66</v>
      </c>
      <c r="F281" s="36">
        <v>191576.41</v>
      </c>
      <c r="G281" s="36">
        <v>313643.25</v>
      </c>
      <c r="H281" s="36">
        <v>51</v>
      </c>
      <c r="I281" s="36">
        <v>36.7134</v>
      </c>
      <c r="J281" s="36">
        <v>36.712000000000003</v>
      </c>
      <c r="K281" s="36">
        <v>1244.44</v>
      </c>
      <c r="L281" s="36">
        <v>1277.92</v>
      </c>
      <c r="M281" s="36">
        <v>1244.44</v>
      </c>
    </row>
    <row r="282" spans="3:13" x14ac:dyDescent="0.25">
      <c r="C282" s="15">
        <f t="shared" si="31"/>
        <v>45900</v>
      </c>
      <c r="D282" s="35">
        <v>45868</v>
      </c>
      <c r="E282" s="36">
        <v>504338.31</v>
      </c>
      <c r="F282" s="36">
        <v>191541.8</v>
      </c>
      <c r="G282" s="36">
        <v>312796.5</v>
      </c>
      <c r="H282" s="36">
        <v>918</v>
      </c>
      <c r="I282" s="36">
        <v>37.132199999999997</v>
      </c>
      <c r="J282" s="36">
        <v>37.738999999999997</v>
      </c>
      <c r="K282" s="36">
        <v>1273.9000000000001</v>
      </c>
      <c r="L282" s="36">
        <v>1278.77</v>
      </c>
      <c r="M282" s="36">
        <v>1273.9000000000001</v>
      </c>
    </row>
    <row r="283" spans="3:13" x14ac:dyDescent="0.25">
      <c r="C283" s="15">
        <f t="shared" si="31"/>
        <v>45869</v>
      </c>
      <c r="D283" s="35">
        <v>45867</v>
      </c>
      <c r="E283" s="36">
        <v>502296.53</v>
      </c>
      <c r="F283" s="36">
        <v>190956.52</v>
      </c>
      <c r="G283" s="36">
        <v>311340.06</v>
      </c>
      <c r="H283" s="36">
        <v>9</v>
      </c>
      <c r="I283" s="36">
        <v>38.207999999999998</v>
      </c>
      <c r="J283" s="36">
        <v>38.084000000000003</v>
      </c>
      <c r="K283" s="36">
        <v>1276.68</v>
      </c>
      <c r="L283" s="36">
        <v>1281.98</v>
      </c>
      <c r="M283" s="36">
        <v>1276.68</v>
      </c>
    </row>
    <row r="284" spans="3:13" x14ac:dyDescent="0.25">
      <c r="C284" s="15">
        <f t="shared" si="31"/>
        <v>45869</v>
      </c>
      <c r="D284" s="35">
        <v>45866</v>
      </c>
      <c r="E284" s="36">
        <v>501696.63</v>
      </c>
      <c r="F284" s="36">
        <v>196470.28</v>
      </c>
      <c r="G284" s="36">
        <v>305226.34000000003</v>
      </c>
      <c r="H284" s="36">
        <v>38</v>
      </c>
      <c r="I284" s="36">
        <v>38.168700000000001</v>
      </c>
      <c r="J284" s="36">
        <v>38.026000000000003</v>
      </c>
      <c r="K284" s="36">
        <v>1279.5999999999999</v>
      </c>
      <c r="L284" s="36">
        <v>1282.8</v>
      </c>
      <c r="M284" s="36">
        <v>1279.5999999999999</v>
      </c>
    </row>
    <row r="285" spans="3:13" x14ac:dyDescent="0.25">
      <c r="C285" s="15">
        <f t="shared" si="31"/>
        <v>45869</v>
      </c>
      <c r="D285" s="35">
        <v>45865</v>
      </c>
      <c r="E285" s="36">
        <v>500320.75</v>
      </c>
      <c r="F285" s="36">
        <v>196470.28</v>
      </c>
      <c r="G285" s="36">
        <v>303850.46999999997</v>
      </c>
      <c r="H285" s="36">
        <v>0</v>
      </c>
      <c r="I285" s="36">
        <v>38.159999999999997</v>
      </c>
      <c r="J285" s="36">
        <v>38.167000000000002</v>
      </c>
      <c r="K285" s="36">
        <v>1307.2</v>
      </c>
      <c r="L285" s="36">
        <v>1308.32</v>
      </c>
      <c r="M285" s="36">
        <v>1307.2</v>
      </c>
    </row>
    <row r="286" spans="3:13" x14ac:dyDescent="0.25">
      <c r="C286" s="15">
        <f t="shared" si="31"/>
        <v>45869</v>
      </c>
      <c r="D286" s="35">
        <v>45864</v>
      </c>
      <c r="E286" s="36">
        <v>500320.75</v>
      </c>
      <c r="F286" s="36">
        <v>196470.28</v>
      </c>
      <c r="G286" s="36">
        <v>303850.46999999997</v>
      </c>
      <c r="H286" s="36">
        <v>0</v>
      </c>
      <c r="I286" s="36">
        <v>38.159999999999997</v>
      </c>
      <c r="J286" s="36">
        <v>38.167000000000002</v>
      </c>
      <c r="K286" s="36">
        <v>1307.2</v>
      </c>
      <c r="L286" s="36">
        <v>1308.32</v>
      </c>
      <c r="M286" s="36">
        <v>1307.2</v>
      </c>
    </row>
    <row r="287" spans="3:13" x14ac:dyDescent="0.25">
      <c r="C287" s="15">
        <f t="shared" si="31"/>
        <v>45869</v>
      </c>
      <c r="D287" s="35">
        <v>45863</v>
      </c>
      <c r="E287" s="36">
        <v>500320.75</v>
      </c>
      <c r="F287" s="36">
        <v>196470.28</v>
      </c>
      <c r="G287" s="36">
        <v>303850.46999999997</v>
      </c>
      <c r="H287" s="36">
        <v>5</v>
      </c>
      <c r="I287" s="36">
        <v>38.159999999999997</v>
      </c>
      <c r="J287" s="36">
        <v>38.167000000000002</v>
      </c>
      <c r="K287" s="36">
        <v>1307.2</v>
      </c>
      <c r="L287" s="36">
        <v>1308.32</v>
      </c>
      <c r="M287" s="36">
        <v>1307.2</v>
      </c>
    </row>
    <row r="288" spans="3:13" x14ac:dyDescent="0.25">
      <c r="C288" s="15">
        <f t="shared" si="31"/>
        <v>45869</v>
      </c>
      <c r="D288" s="35">
        <v>45862</v>
      </c>
      <c r="E288" s="36">
        <v>497804.16</v>
      </c>
      <c r="F288" s="36">
        <v>195863.91</v>
      </c>
      <c r="G288" s="36">
        <v>301940.28000000003</v>
      </c>
      <c r="H288" s="36">
        <v>37</v>
      </c>
      <c r="I288" s="36">
        <v>39.067999999999998</v>
      </c>
      <c r="J288" s="36">
        <v>39.021000000000001</v>
      </c>
      <c r="K288" s="36">
        <v>1306.97</v>
      </c>
      <c r="L288" s="36">
        <v>1310.89</v>
      </c>
      <c r="M288" s="36">
        <v>1306.97</v>
      </c>
    </row>
    <row r="289" spans="3:13" x14ac:dyDescent="0.25">
      <c r="C289" s="15">
        <f t="shared" si="31"/>
        <v>45869</v>
      </c>
      <c r="D289" s="35">
        <v>45861</v>
      </c>
      <c r="E289" s="36">
        <v>498207.09</v>
      </c>
      <c r="F289" s="36">
        <v>195863.91</v>
      </c>
      <c r="G289" s="36">
        <v>302343.19</v>
      </c>
      <c r="H289" s="36">
        <v>25</v>
      </c>
      <c r="I289" s="36">
        <v>39.265599999999999</v>
      </c>
      <c r="J289" s="36">
        <v>39.277999999999999</v>
      </c>
      <c r="K289" s="36">
        <v>1324.36</v>
      </c>
      <c r="L289" s="36">
        <v>1310.94</v>
      </c>
      <c r="M289" s="36">
        <v>1324.36</v>
      </c>
    </row>
    <row r="290" spans="3:13" x14ac:dyDescent="0.25">
      <c r="C290" s="15">
        <f t="shared" si="31"/>
        <v>45869</v>
      </c>
      <c r="D290" s="35">
        <v>45860</v>
      </c>
      <c r="E290" s="36">
        <v>497984.78</v>
      </c>
      <c r="F290" s="36">
        <v>195863.91</v>
      </c>
      <c r="G290" s="36">
        <v>302120.88</v>
      </c>
      <c r="H290" s="36">
        <v>32</v>
      </c>
      <c r="I290" s="36">
        <v>39.292499999999997</v>
      </c>
      <c r="J290" s="36">
        <v>39.32</v>
      </c>
      <c r="K290" s="36">
        <v>1306.72</v>
      </c>
      <c r="L290" s="36">
        <v>1308.25</v>
      </c>
      <c r="M290" s="36">
        <v>1306.72</v>
      </c>
    </row>
    <row r="291" spans="3:13" x14ac:dyDescent="0.25">
      <c r="C291" s="15">
        <f t="shared" si="31"/>
        <v>45869</v>
      </c>
      <c r="D291" s="35">
        <v>45859</v>
      </c>
      <c r="E291" s="36">
        <v>497645.56</v>
      </c>
      <c r="F291" s="36">
        <v>195913.28</v>
      </c>
      <c r="G291" s="36">
        <v>301732.28000000003</v>
      </c>
      <c r="H291" s="36">
        <v>59</v>
      </c>
      <c r="I291" s="36">
        <v>38.930199999999999</v>
      </c>
      <c r="J291" s="36">
        <v>39.100999999999999</v>
      </c>
      <c r="K291" s="36">
        <v>1286.93</v>
      </c>
      <c r="L291" s="36">
        <v>1284.7</v>
      </c>
      <c r="M291" s="36">
        <v>1286.93</v>
      </c>
    </row>
    <row r="292" spans="3:13" x14ac:dyDescent="0.25">
      <c r="C292" s="15">
        <f t="shared" si="31"/>
        <v>45869</v>
      </c>
      <c r="D292" s="35">
        <v>45858</v>
      </c>
      <c r="E292" s="36">
        <v>497243.94</v>
      </c>
      <c r="F292" s="36">
        <v>195913.28</v>
      </c>
      <c r="G292" s="36">
        <v>301330.65999999997</v>
      </c>
      <c r="H292" s="36">
        <v>0</v>
      </c>
      <c r="I292" s="36">
        <v>38.174999999999997</v>
      </c>
      <c r="J292" s="36">
        <v>38.222999999999999</v>
      </c>
      <c r="K292" s="36">
        <v>1283.82</v>
      </c>
      <c r="L292" s="36">
        <v>1283.68</v>
      </c>
      <c r="M292" s="36">
        <v>1283.82</v>
      </c>
    </row>
    <row r="293" spans="3:13" x14ac:dyDescent="0.25">
      <c r="C293" s="15">
        <f t="shared" si="31"/>
        <v>45869</v>
      </c>
      <c r="D293" s="35">
        <v>45857</v>
      </c>
      <c r="E293" s="36">
        <v>497243.94</v>
      </c>
      <c r="F293" s="36">
        <v>195913.28</v>
      </c>
      <c r="G293" s="36">
        <v>301330.65999999997</v>
      </c>
      <c r="H293" s="36">
        <v>0</v>
      </c>
      <c r="I293" s="36">
        <v>38.174999999999997</v>
      </c>
      <c r="J293" s="36">
        <v>38.222999999999999</v>
      </c>
      <c r="K293" s="36">
        <v>1283.82</v>
      </c>
      <c r="L293" s="36">
        <v>1283.68</v>
      </c>
      <c r="M293" s="36">
        <v>1283.82</v>
      </c>
    </row>
    <row r="294" spans="3:13" x14ac:dyDescent="0.25">
      <c r="C294" s="15">
        <f t="shared" si="31"/>
        <v>45869</v>
      </c>
      <c r="D294" s="35">
        <v>45856</v>
      </c>
      <c r="E294" s="36">
        <v>497243.94</v>
      </c>
      <c r="F294" s="36">
        <v>195913.28</v>
      </c>
      <c r="G294" s="36">
        <v>301330.65999999997</v>
      </c>
      <c r="H294" s="36">
        <v>49</v>
      </c>
      <c r="I294" s="36">
        <v>38.174999999999997</v>
      </c>
      <c r="J294" s="36">
        <v>38.222999999999999</v>
      </c>
      <c r="K294" s="36">
        <v>1283.82</v>
      </c>
      <c r="L294" s="36">
        <v>1283.68</v>
      </c>
      <c r="M294" s="36">
        <v>1283.82</v>
      </c>
    </row>
    <row r="295" spans="3:13" x14ac:dyDescent="0.25">
      <c r="C295" s="15">
        <f t="shared" si="31"/>
        <v>45869</v>
      </c>
      <c r="D295" s="35">
        <v>45855</v>
      </c>
      <c r="E295" s="36">
        <v>496688.53</v>
      </c>
      <c r="F295" s="36">
        <v>195913.28</v>
      </c>
      <c r="G295" s="36">
        <v>300775.25</v>
      </c>
      <c r="H295" s="36">
        <v>210</v>
      </c>
      <c r="I295" s="36">
        <v>38.142299999999999</v>
      </c>
      <c r="J295" s="36">
        <v>38.055999999999997</v>
      </c>
      <c r="K295" s="36">
        <v>1270.24</v>
      </c>
      <c r="L295" s="36">
        <v>1238.3599999999999</v>
      </c>
      <c r="M295" s="36">
        <v>1270.24</v>
      </c>
    </row>
    <row r="296" spans="3:13" x14ac:dyDescent="0.25">
      <c r="C296" s="15">
        <f t="shared" si="31"/>
        <v>45869</v>
      </c>
      <c r="D296" s="35">
        <v>45854</v>
      </c>
      <c r="E296" s="36">
        <v>497181.94</v>
      </c>
      <c r="F296" s="36">
        <v>195579.3</v>
      </c>
      <c r="G296" s="36">
        <v>301602.65999999997</v>
      </c>
      <c r="H296" s="36">
        <v>189</v>
      </c>
      <c r="I296" s="36">
        <v>37.9101</v>
      </c>
      <c r="J296" s="36">
        <v>37.853000000000002</v>
      </c>
      <c r="K296" s="36">
        <v>1268.93</v>
      </c>
      <c r="L296" s="36">
        <v>1238.98</v>
      </c>
      <c r="M296" s="36">
        <v>1268.93</v>
      </c>
    </row>
    <row r="297" spans="3:13" x14ac:dyDescent="0.25">
      <c r="C297" s="15">
        <f t="shared" si="31"/>
        <v>45869</v>
      </c>
      <c r="D297" s="35">
        <v>45853</v>
      </c>
      <c r="E297" s="36">
        <v>496635.88</v>
      </c>
      <c r="F297" s="36">
        <v>195584.69</v>
      </c>
      <c r="G297" s="36">
        <v>301051.19</v>
      </c>
      <c r="H297" s="36">
        <v>192</v>
      </c>
      <c r="I297" s="36">
        <v>37.706499999999998</v>
      </c>
      <c r="J297" s="36">
        <v>37.834000000000003</v>
      </c>
      <c r="K297" s="36">
        <v>1278.54</v>
      </c>
      <c r="L297" s="36">
        <v>1238.17</v>
      </c>
      <c r="M297" s="36">
        <v>1278.54</v>
      </c>
    </row>
    <row r="298" spans="3:13" x14ac:dyDescent="0.25">
      <c r="C298" s="15">
        <f t="shared" si="31"/>
        <v>45869</v>
      </c>
      <c r="D298" s="35">
        <v>45852</v>
      </c>
      <c r="E298" s="36">
        <v>496623.41</v>
      </c>
      <c r="F298" s="36">
        <v>194216.47</v>
      </c>
      <c r="G298" s="36">
        <v>302406.94</v>
      </c>
      <c r="H298" s="36">
        <v>270</v>
      </c>
      <c r="I298" s="36">
        <v>38.1374</v>
      </c>
      <c r="J298" s="36">
        <v>38.462000000000003</v>
      </c>
      <c r="K298" s="36">
        <v>1278.95</v>
      </c>
      <c r="L298" s="36">
        <v>1240.19</v>
      </c>
      <c r="M298" s="36">
        <v>1278.95</v>
      </c>
    </row>
    <row r="299" spans="3:13" x14ac:dyDescent="0.25">
      <c r="C299" s="15">
        <f t="shared" si="31"/>
        <v>45869</v>
      </c>
      <c r="D299" s="35">
        <v>45851</v>
      </c>
      <c r="E299" s="36">
        <v>494919.66</v>
      </c>
      <c r="F299" s="36">
        <v>191631.75</v>
      </c>
      <c r="G299" s="36">
        <v>303287.90999999997</v>
      </c>
      <c r="H299" s="36">
        <v>0</v>
      </c>
      <c r="I299" s="36">
        <v>38.415399999999998</v>
      </c>
      <c r="J299" s="36">
        <v>38.676000000000002</v>
      </c>
      <c r="K299" s="36">
        <v>1259.31</v>
      </c>
      <c r="L299" s="36">
        <v>1240.6199999999999</v>
      </c>
      <c r="M299" s="36">
        <v>1259.31</v>
      </c>
    </row>
    <row r="300" spans="3:13" x14ac:dyDescent="0.25">
      <c r="C300" s="15">
        <f t="shared" si="31"/>
        <v>45869</v>
      </c>
      <c r="D300" s="35">
        <v>45850</v>
      </c>
      <c r="E300" s="36">
        <v>494919.66</v>
      </c>
      <c r="F300" s="36">
        <v>191631.75</v>
      </c>
      <c r="G300" s="36">
        <v>303287.90999999997</v>
      </c>
      <c r="H300" s="36">
        <v>0</v>
      </c>
      <c r="I300" s="36">
        <v>38.415399999999998</v>
      </c>
      <c r="J300" s="36">
        <v>38.676000000000002</v>
      </c>
      <c r="K300" s="36">
        <v>1259.31</v>
      </c>
      <c r="L300" s="36">
        <v>1240.6199999999999</v>
      </c>
      <c r="M300" s="36">
        <v>1259.31</v>
      </c>
    </row>
    <row r="301" spans="3:13" x14ac:dyDescent="0.25">
      <c r="C301" s="15">
        <f t="shared" si="31"/>
        <v>45869</v>
      </c>
      <c r="D301" s="35">
        <v>45849</v>
      </c>
      <c r="E301" s="36">
        <v>494919.66</v>
      </c>
      <c r="F301" s="36">
        <v>191631.75</v>
      </c>
      <c r="G301" s="36">
        <v>303287.90999999997</v>
      </c>
      <c r="H301" s="36">
        <v>370</v>
      </c>
      <c r="I301" s="36">
        <v>38.415399999999998</v>
      </c>
      <c r="J301" s="36">
        <v>38.676000000000002</v>
      </c>
      <c r="K301" s="36">
        <v>1259.31</v>
      </c>
      <c r="L301" s="36">
        <v>1240.6199999999999</v>
      </c>
      <c r="M301" s="36">
        <v>1259.31</v>
      </c>
    </row>
    <row r="302" spans="3:13" x14ac:dyDescent="0.25">
      <c r="C302" s="15">
        <f t="shared" si="31"/>
        <v>45869</v>
      </c>
      <c r="D302" s="35">
        <v>45848</v>
      </c>
      <c r="E302" s="36">
        <v>495536</v>
      </c>
      <c r="F302" s="36">
        <v>191962.5</v>
      </c>
      <c r="G302" s="36">
        <v>303573.5</v>
      </c>
      <c r="H302" s="36">
        <v>407</v>
      </c>
      <c r="I302" s="36">
        <v>37.002800000000001</v>
      </c>
      <c r="J302" s="36">
        <v>37.037999999999997</v>
      </c>
      <c r="K302" s="36">
        <v>1239.71</v>
      </c>
      <c r="L302" s="36">
        <v>1239.01</v>
      </c>
      <c r="M302" s="36">
        <v>1239.71</v>
      </c>
    </row>
    <row r="303" spans="3:13" x14ac:dyDescent="0.25">
      <c r="C303" s="15">
        <f t="shared" si="31"/>
        <v>45869</v>
      </c>
      <c r="D303" s="35">
        <v>45847</v>
      </c>
      <c r="E303" s="36">
        <v>497289.13</v>
      </c>
      <c r="F303" s="36">
        <v>191911.59</v>
      </c>
      <c r="G303" s="36">
        <v>305377.5</v>
      </c>
      <c r="H303" s="36">
        <v>56</v>
      </c>
      <c r="I303" s="36">
        <v>36.3889</v>
      </c>
      <c r="J303" s="36">
        <v>36.350999999999999</v>
      </c>
      <c r="K303" s="36">
        <v>1232.49</v>
      </c>
      <c r="L303" s="36">
        <v>1236.67</v>
      </c>
      <c r="M303" s="36">
        <v>1232.49</v>
      </c>
    </row>
    <row r="304" spans="3:13" x14ac:dyDescent="0.25">
      <c r="C304" s="15">
        <f t="shared" si="31"/>
        <v>45869</v>
      </c>
      <c r="D304" s="35">
        <v>45846</v>
      </c>
      <c r="E304" s="36">
        <v>497932.97</v>
      </c>
      <c r="F304" s="36">
        <v>192401.2</v>
      </c>
      <c r="G304" s="36">
        <v>305531.75</v>
      </c>
      <c r="H304" s="36">
        <v>459</v>
      </c>
      <c r="I304" s="36">
        <v>36.762300000000003</v>
      </c>
      <c r="J304" s="36">
        <v>36.472000000000001</v>
      </c>
      <c r="K304" s="36">
        <v>1242.8800000000001</v>
      </c>
      <c r="L304" s="36">
        <v>1245.53</v>
      </c>
      <c r="M304" s="36">
        <v>1242.8800000000001</v>
      </c>
    </row>
    <row r="305" spans="3:13" x14ac:dyDescent="0.25">
      <c r="C305" s="15">
        <f t="shared" si="31"/>
        <v>45869</v>
      </c>
      <c r="D305" s="35">
        <v>45845</v>
      </c>
      <c r="E305" s="36">
        <v>498306.34</v>
      </c>
      <c r="F305" s="36">
        <v>192681.55</v>
      </c>
      <c r="G305" s="36">
        <v>305624.78000000003</v>
      </c>
      <c r="H305" s="36">
        <v>351</v>
      </c>
      <c r="I305" s="36">
        <v>36.768999999999998</v>
      </c>
      <c r="J305" s="36">
        <v>36.615000000000002</v>
      </c>
      <c r="K305" s="36">
        <v>1234.5899999999999</v>
      </c>
      <c r="L305" s="36">
        <v>1246.01</v>
      </c>
      <c r="M305" s="36">
        <v>1234.5899999999999</v>
      </c>
    </row>
    <row r="306" spans="3:13" x14ac:dyDescent="0.25">
      <c r="C306" s="15">
        <f t="shared" si="31"/>
        <v>45869</v>
      </c>
      <c r="D306" s="35">
        <v>45844</v>
      </c>
      <c r="E306" s="36">
        <v>499281.09</v>
      </c>
      <c r="F306" s="36">
        <v>192681.55</v>
      </c>
      <c r="G306" s="36">
        <v>306599.53000000003</v>
      </c>
      <c r="H306" s="36">
        <v>0</v>
      </c>
      <c r="I306" s="36">
        <v>36.9313</v>
      </c>
      <c r="J306" s="36">
        <v>36.783999999999999</v>
      </c>
      <c r="K306" s="36">
        <v>1239.97</v>
      </c>
      <c r="L306" s="36">
        <v>1247.92</v>
      </c>
      <c r="M306" s="36">
        <v>1239.97</v>
      </c>
    </row>
    <row r="307" spans="3:13" x14ac:dyDescent="0.25">
      <c r="C307" s="15">
        <f t="shared" si="31"/>
        <v>45869</v>
      </c>
      <c r="D307" s="35">
        <v>45843</v>
      </c>
      <c r="E307" s="36">
        <v>499281.09</v>
      </c>
      <c r="F307" s="36">
        <v>192681.55</v>
      </c>
      <c r="G307" s="36">
        <v>306599.53000000003</v>
      </c>
      <c r="H307" s="36">
        <v>0</v>
      </c>
      <c r="I307" s="36">
        <v>36.9313</v>
      </c>
      <c r="J307" s="36">
        <v>36.783999999999999</v>
      </c>
      <c r="K307" s="36">
        <v>1239.97</v>
      </c>
      <c r="L307" s="36">
        <v>1247.92</v>
      </c>
      <c r="M307" s="36">
        <v>1239.97</v>
      </c>
    </row>
    <row r="308" spans="3:13" x14ac:dyDescent="0.25">
      <c r="C308" s="15">
        <f t="shared" si="31"/>
        <v>45869</v>
      </c>
      <c r="D308" s="35">
        <v>45842</v>
      </c>
      <c r="E308" s="36">
        <v>499281.09</v>
      </c>
      <c r="F308" s="36">
        <v>192681.55</v>
      </c>
      <c r="G308" s="36">
        <v>306599.53000000003</v>
      </c>
      <c r="H308" s="36">
        <v>0</v>
      </c>
      <c r="I308" s="36">
        <v>36.9313</v>
      </c>
      <c r="J308" s="36">
        <v>36.783999999999999</v>
      </c>
      <c r="K308" s="36">
        <v>1239.97</v>
      </c>
      <c r="L308" s="36">
        <v>1247.92</v>
      </c>
      <c r="M308" s="36">
        <v>1239.97</v>
      </c>
    </row>
    <row r="309" spans="3:13" x14ac:dyDescent="0.25">
      <c r="C309" s="15">
        <f t="shared" si="31"/>
        <v>45869</v>
      </c>
      <c r="D309" s="35">
        <v>45841</v>
      </c>
      <c r="E309" s="36">
        <v>499281.09</v>
      </c>
      <c r="F309" s="36">
        <v>192681.55</v>
      </c>
      <c r="G309" s="36">
        <v>306599.53000000003</v>
      </c>
      <c r="H309" s="36">
        <v>477</v>
      </c>
      <c r="I309" s="36">
        <v>36.841900000000003</v>
      </c>
      <c r="J309" s="36">
        <v>36.783999999999999</v>
      </c>
      <c r="K309" s="36">
        <v>1245.24</v>
      </c>
      <c r="L309" s="36">
        <v>1250.4000000000001</v>
      </c>
      <c r="M309" s="36">
        <v>1245.24</v>
      </c>
    </row>
    <row r="310" spans="3:13" x14ac:dyDescent="0.25">
      <c r="C310" s="15">
        <f t="shared" si="31"/>
        <v>45869</v>
      </c>
      <c r="D310" s="35">
        <v>45840</v>
      </c>
      <c r="E310" s="36">
        <v>500183.47</v>
      </c>
      <c r="F310" s="36">
        <v>192446.75</v>
      </c>
      <c r="G310" s="36">
        <v>307736.71999999997</v>
      </c>
      <c r="H310" s="36">
        <v>195</v>
      </c>
      <c r="I310" s="36">
        <v>36.551499999999997</v>
      </c>
      <c r="J310" s="36">
        <v>36.426000000000002</v>
      </c>
      <c r="K310" s="36">
        <v>1219.3800000000001</v>
      </c>
      <c r="L310" s="36">
        <v>1254.1300000000001</v>
      </c>
      <c r="M310" s="36">
        <v>1219.3800000000001</v>
      </c>
    </row>
    <row r="311" spans="3:13" x14ac:dyDescent="0.25">
      <c r="C311" s="15">
        <f t="shared" si="31"/>
        <v>45869</v>
      </c>
      <c r="D311" s="35">
        <v>45839</v>
      </c>
      <c r="E311" s="36">
        <v>501210.19</v>
      </c>
      <c r="F311" s="36">
        <v>190628.88</v>
      </c>
      <c r="G311" s="36">
        <v>310581.31</v>
      </c>
      <c r="H311" s="36">
        <v>500</v>
      </c>
      <c r="I311" s="36">
        <v>36.036000000000001</v>
      </c>
      <c r="J311" s="36">
        <v>36.082000000000001</v>
      </c>
      <c r="K311" s="36">
        <v>1228.75</v>
      </c>
      <c r="L311" s="36">
        <v>1254.01</v>
      </c>
      <c r="M311" s="36">
        <v>1228.75</v>
      </c>
    </row>
    <row r="312" spans="3:13" x14ac:dyDescent="0.25">
      <c r="C312" s="15">
        <f t="shared" si="31"/>
        <v>45869</v>
      </c>
      <c r="D312" s="35">
        <v>45838</v>
      </c>
      <c r="E312" s="36">
        <v>499694.75</v>
      </c>
      <c r="F312" s="36">
        <v>190021.39</v>
      </c>
      <c r="G312" s="36">
        <v>309673.34000000003</v>
      </c>
      <c r="H312" s="36">
        <v>275</v>
      </c>
      <c r="I312" s="36">
        <v>36.109400000000001</v>
      </c>
      <c r="J312" s="36">
        <v>35.851999999999997</v>
      </c>
      <c r="K312" s="36">
        <v>1218.3499999999999</v>
      </c>
      <c r="L312" s="36">
        <v>1254.3599999999999</v>
      </c>
      <c r="M312" s="36">
        <v>1218.3499999999999</v>
      </c>
    </row>
    <row r="313" spans="3:13" x14ac:dyDescent="0.25">
      <c r="C313" s="15">
        <f t="shared" si="31"/>
        <v>45838</v>
      </c>
      <c r="D313" s="35">
        <v>45837</v>
      </c>
      <c r="E313" s="36">
        <v>499090.38</v>
      </c>
      <c r="F313" s="36">
        <v>187681.08</v>
      </c>
      <c r="G313" s="36">
        <v>311409.28000000003</v>
      </c>
      <c r="H313" s="36">
        <v>0</v>
      </c>
      <c r="I313" s="36">
        <v>35.991100000000003</v>
      </c>
      <c r="J313" s="36">
        <v>36.036999999999999</v>
      </c>
      <c r="K313" s="36">
        <v>1219.81</v>
      </c>
      <c r="L313" s="36">
        <v>1253</v>
      </c>
      <c r="M313" s="36">
        <v>1219.81</v>
      </c>
    </row>
    <row r="314" spans="3:13" x14ac:dyDescent="0.25">
      <c r="C314" s="15">
        <f t="shared" si="31"/>
        <v>45838</v>
      </c>
      <c r="D314" s="35">
        <v>45836</v>
      </c>
      <c r="E314" s="36">
        <v>499090.38</v>
      </c>
      <c r="F314" s="36">
        <v>187681.08</v>
      </c>
      <c r="G314" s="36">
        <v>311409.28000000003</v>
      </c>
      <c r="H314" s="36">
        <v>0</v>
      </c>
      <c r="I314" s="36">
        <v>35.991100000000003</v>
      </c>
      <c r="J314" s="36">
        <v>36.036999999999999</v>
      </c>
      <c r="K314" s="36">
        <v>1219.81</v>
      </c>
      <c r="L314" s="36">
        <v>1253</v>
      </c>
      <c r="M314" s="36">
        <v>1219.81</v>
      </c>
    </row>
    <row r="315" spans="3:13" x14ac:dyDescent="0.25">
      <c r="C315" s="15">
        <f t="shared" si="31"/>
        <v>45838</v>
      </c>
      <c r="D315" s="35">
        <v>45835</v>
      </c>
      <c r="E315" s="36">
        <v>499090.38</v>
      </c>
      <c r="F315" s="36">
        <v>187681.08</v>
      </c>
      <c r="G315" s="36">
        <v>311409.28000000003</v>
      </c>
      <c r="H315" s="36">
        <v>2</v>
      </c>
      <c r="I315" s="36">
        <v>35.991100000000003</v>
      </c>
      <c r="J315" s="36">
        <v>36.036999999999999</v>
      </c>
      <c r="K315" s="36">
        <v>1219.81</v>
      </c>
      <c r="L315" s="36">
        <v>1253</v>
      </c>
      <c r="M315" s="36">
        <v>1219.81</v>
      </c>
    </row>
    <row r="316" spans="3:13" x14ac:dyDescent="0.25">
      <c r="C316" s="15">
        <f t="shared" si="31"/>
        <v>45838</v>
      </c>
      <c r="D316" s="35">
        <v>45834</v>
      </c>
      <c r="E316" s="36">
        <v>500020.56</v>
      </c>
      <c r="F316" s="36">
        <v>188299.22</v>
      </c>
      <c r="G316" s="36">
        <v>311721.38</v>
      </c>
      <c r="H316" s="36">
        <v>16</v>
      </c>
      <c r="I316" s="36">
        <v>36.655999999999999</v>
      </c>
      <c r="J316" s="36">
        <v>36.591000000000001</v>
      </c>
      <c r="K316" s="36">
        <v>1224</v>
      </c>
      <c r="L316" s="36">
        <v>1253.71</v>
      </c>
      <c r="M316" s="36">
        <v>1224</v>
      </c>
    </row>
    <row r="317" spans="3:13" x14ac:dyDescent="0.25">
      <c r="C317" s="15">
        <f t="shared" si="31"/>
        <v>45838</v>
      </c>
      <c r="D317" s="35">
        <v>45833</v>
      </c>
      <c r="E317" s="36">
        <v>500322.38</v>
      </c>
      <c r="F317" s="36">
        <v>189478.19</v>
      </c>
      <c r="G317" s="36">
        <v>310844.19</v>
      </c>
      <c r="H317" s="36">
        <v>1</v>
      </c>
      <c r="I317" s="36">
        <v>36.262500000000003</v>
      </c>
      <c r="J317" s="36">
        <v>36.110999999999997</v>
      </c>
      <c r="K317" s="36">
        <v>1212.3</v>
      </c>
      <c r="L317" s="36">
        <v>1252.44</v>
      </c>
      <c r="M317" s="36">
        <v>1212.3</v>
      </c>
    </row>
    <row r="318" spans="3:13" x14ac:dyDescent="0.25">
      <c r="C318" s="15">
        <f t="shared" si="31"/>
        <v>45838</v>
      </c>
      <c r="D318" s="35">
        <v>45832</v>
      </c>
      <c r="E318" s="36">
        <v>498310.5</v>
      </c>
      <c r="F318" s="36">
        <v>181882.03</v>
      </c>
      <c r="G318" s="36">
        <v>316428.46999999997</v>
      </c>
      <c r="H318" s="36">
        <v>7</v>
      </c>
      <c r="I318" s="36">
        <v>35.918399999999998</v>
      </c>
      <c r="J318" s="36">
        <v>35.731999999999999</v>
      </c>
      <c r="K318" s="36">
        <v>1214.3699999999999</v>
      </c>
      <c r="L318" s="36">
        <v>1253</v>
      </c>
      <c r="M318" s="36">
        <v>1214.3699999999999</v>
      </c>
    </row>
    <row r="319" spans="3:13" x14ac:dyDescent="0.25">
      <c r="C319" s="15">
        <f t="shared" si="31"/>
        <v>45838</v>
      </c>
      <c r="D319" s="35">
        <v>45831</v>
      </c>
      <c r="E319" s="36">
        <v>498389.69</v>
      </c>
      <c r="F319" s="36">
        <v>181882.03</v>
      </c>
      <c r="G319" s="36">
        <v>316507.65999999997</v>
      </c>
      <c r="H319" s="36">
        <v>4</v>
      </c>
      <c r="I319" s="36">
        <v>36.099699999999999</v>
      </c>
      <c r="J319" s="36">
        <v>36.186999999999998</v>
      </c>
      <c r="K319" s="36">
        <v>1215.8800000000001</v>
      </c>
      <c r="L319" s="36">
        <v>1251.53</v>
      </c>
      <c r="M319" s="36">
        <v>1215.8800000000001</v>
      </c>
    </row>
    <row r="320" spans="3:13" x14ac:dyDescent="0.25">
      <c r="C320" s="15">
        <f t="shared" si="31"/>
        <v>45838</v>
      </c>
      <c r="D320" s="35">
        <v>45830</v>
      </c>
      <c r="E320" s="36">
        <v>495467.09</v>
      </c>
      <c r="F320" s="36">
        <v>174164.77</v>
      </c>
      <c r="G320" s="36">
        <v>321302.34000000003</v>
      </c>
      <c r="H320" s="36">
        <v>0</v>
      </c>
      <c r="I320" s="36">
        <v>36.0105</v>
      </c>
      <c r="J320" s="36">
        <v>36.017000000000003</v>
      </c>
      <c r="K320" s="36">
        <v>1206.5</v>
      </c>
      <c r="L320" s="36">
        <v>1251.48</v>
      </c>
      <c r="M320" s="36">
        <v>1206.5</v>
      </c>
    </row>
    <row r="321" spans="3:13" x14ac:dyDescent="0.25">
      <c r="C321" s="15">
        <f t="shared" si="31"/>
        <v>45838</v>
      </c>
      <c r="D321" s="35">
        <v>45829</v>
      </c>
      <c r="E321" s="36">
        <v>495467.09</v>
      </c>
      <c r="F321" s="36">
        <v>174164.77</v>
      </c>
      <c r="G321" s="36">
        <v>321302.34000000003</v>
      </c>
      <c r="H321" s="36">
        <v>0</v>
      </c>
      <c r="I321" s="36">
        <v>36.0105</v>
      </c>
      <c r="J321" s="36">
        <v>36.017000000000003</v>
      </c>
      <c r="K321" s="36">
        <v>1206.5</v>
      </c>
      <c r="L321" s="36">
        <v>1251.48</v>
      </c>
      <c r="M321" s="36">
        <v>1206.5</v>
      </c>
    </row>
    <row r="322" spans="3:13" x14ac:dyDescent="0.25">
      <c r="C322" s="15">
        <f t="shared" si="31"/>
        <v>45838</v>
      </c>
      <c r="D322" s="35">
        <v>45828</v>
      </c>
      <c r="E322" s="36">
        <v>495467.09</v>
      </c>
      <c r="F322" s="36">
        <v>174164.77</v>
      </c>
      <c r="G322" s="36">
        <v>321302.34000000003</v>
      </c>
      <c r="H322" s="36">
        <v>64</v>
      </c>
      <c r="I322" s="36">
        <v>36.0105</v>
      </c>
      <c r="J322" s="36">
        <v>36.017000000000003</v>
      </c>
      <c r="K322" s="36">
        <v>1206.5</v>
      </c>
      <c r="L322" s="36">
        <v>1251.48</v>
      </c>
      <c r="M322" s="36">
        <v>1206.5</v>
      </c>
    </row>
    <row r="323" spans="3:13" x14ac:dyDescent="0.25">
      <c r="C323" s="15">
        <f t="shared" si="31"/>
        <v>45838</v>
      </c>
      <c r="D323" s="35">
        <v>45827</v>
      </c>
      <c r="E323" s="36">
        <v>495735.09</v>
      </c>
      <c r="F323" s="36">
        <v>161938.79999999999</v>
      </c>
      <c r="G323" s="36">
        <v>333796.28000000003</v>
      </c>
      <c r="H323" s="36">
        <v>0</v>
      </c>
      <c r="I323" s="36">
        <v>36.381999999999998</v>
      </c>
      <c r="J323" s="36">
        <v>36.912999999999997</v>
      </c>
      <c r="K323" s="36">
        <v>1220.99</v>
      </c>
      <c r="L323" s="36">
        <v>1250.07</v>
      </c>
      <c r="M323" s="36">
        <v>1220.99</v>
      </c>
    </row>
    <row r="324" spans="3:13" x14ac:dyDescent="0.25">
      <c r="C324" s="15">
        <f t="shared" si="31"/>
        <v>45838</v>
      </c>
      <c r="D324" s="35">
        <v>45826</v>
      </c>
      <c r="E324" s="36">
        <v>495735.09</v>
      </c>
      <c r="F324" s="36">
        <v>161938.79999999999</v>
      </c>
      <c r="G324" s="36">
        <v>333796.28000000003</v>
      </c>
      <c r="H324" s="36">
        <v>1</v>
      </c>
      <c r="I324" s="36">
        <v>36.734699999999997</v>
      </c>
      <c r="J324" s="36">
        <v>36.912999999999997</v>
      </c>
      <c r="K324" s="36">
        <v>1250.31</v>
      </c>
      <c r="L324" s="36">
        <v>1249.9000000000001</v>
      </c>
      <c r="M324" s="36">
        <v>1250.31</v>
      </c>
    </row>
    <row r="325" spans="3:13" x14ac:dyDescent="0.25">
      <c r="C325" s="15">
        <f t="shared" si="31"/>
        <v>45838</v>
      </c>
      <c r="D325" s="35">
        <v>45825</v>
      </c>
      <c r="E325" s="36">
        <v>496583.13</v>
      </c>
      <c r="F325" s="36">
        <v>161938.79999999999</v>
      </c>
      <c r="G325" s="36">
        <v>334644.31</v>
      </c>
      <c r="H325" s="36">
        <v>50</v>
      </c>
      <c r="I325" s="36">
        <v>37.107900000000001</v>
      </c>
      <c r="J325" s="36">
        <v>37.151000000000003</v>
      </c>
      <c r="K325" s="36">
        <v>1229.04</v>
      </c>
      <c r="L325" s="36">
        <v>1229.18</v>
      </c>
      <c r="M325" s="36">
        <v>1229.04</v>
      </c>
    </row>
    <row r="326" spans="3:13" x14ac:dyDescent="0.25">
      <c r="C326" s="15">
        <f t="shared" si="31"/>
        <v>45838</v>
      </c>
      <c r="D326" s="35">
        <v>45824</v>
      </c>
      <c r="E326" s="36">
        <v>497510.53</v>
      </c>
      <c r="F326" s="36">
        <v>161938.79999999999</v>
      </c>
      <c r="G326" s="36">
        <v>335571.72</v>
      </c>
      <c r="H326" s="36">
        <v>4</v>
      </c>
      <c r="I326" s="36">
        <v>36.313200000000002</v>
      </c>
      <c r="J326" s="36">
        <v>36.448</v>
      </c>
      <c r="K326" s="36">
        <v>1230.5</v>
      </c>
      <c r="L326" s="36">
        <v>1230.08</v>
      </c>
      <c r="M326" s="36">
        <v>1230.5</v>
      </c>
    </row>
    <row r="327" spans="3:13" x14ac:dyDescent="0.25">
      <c r="C327" s="15">
        <f t="shared" si="31"/>
        <v>45838</v>
      </c>
      <c r="D327" s="35">
        <v>45823</v>
      </c>
      <c r="E327" s="36">
        <v>498460</v>
      </c>
      <c r="F327" s="36">
        <v>161938.79999999999</v>
      </c>
      <c r="G327" s="36">
        <v>336521.22</v>
      </c>
      <c r="H327" s="36">
        <v>0</v>
      </c>
      <c r="I327" s="36">
        <v>36.302900000000001</v>
      </c>
      <c r="J327" s="36">
        <v>36.354999999999997</v>
      </c>
      <c r="K327" s="36">
        <v>1224.26</v>
      </c>
      <c r="L327" s="36">
        <v>1229.69</v>
      </c>
      <c r="M327" s="36">
        <v>1224.26</v>
      </c>
    </row>
    <row r="328" spans="3:13" x14ac:dyDescent="0.25">
      <c r="C328" s="15">
        <f t="shared" ref="C328:C391" si="32">IFERROR(IF(DAY(D328)=1,EOMONTH(D328,0),IF(AND(EOMONTH(D328,0)+1-D328&lt;=3,(H328-AVERAGE(H329:H338))/_xlfn.STDEV.S(H329:H338)&gt;3),EOMONTH(D328,1),C329)),C329)</f>
        <v>45838</v>
      </c>
      <c r="D328" s="35">
        <v>45822</v>
      </c>
      <c r="E328" s="36">
        <v>498460</v>
      </c>
      <c r="F328" s="36">
        <v>161938.79999999999</v>
      </c>
      <c r="G328" s="36">
        <v>336521.22</v>
      </c>
      <c r="H328" s="36">
        <v>0</v>
      </c>
      <c r="I328" s="36">
        <v>36.302900000000001</v>
      </c>
      <c r="J328" s="36">
        <v>36.354999999999997</v>
      </c>
      <c r="K328" s="36">
        <v>1224.26</v>
      </c>
      <c r="L328" s="36">
        <v>1229.69</v>
      </c>
      <c r="M328" s="36">
        <v>1224.26</v>
      </c>
    </row>
    <row r="329" spans="3:13" x14ac:dyDescent="0.25">
      <c r="C329" s="15">
        <f t="shared" si="32"/>
        <v>45838</v>
      </c>
      <c r="D329" s="35">
        <v>45821</v>
      </c>
      <c r="E329" s="36">
        <v>498460</v>
      </c>
      <c r="F329" s="36">
        <v>161938.79999999999</v>
      </c>
      <c r="G329" s="36">
        <v>336521.22</v>
      </c>
      <c r="H329" s="36">
        <v>44</v>
      </c>
      <c r="I329" s="36">
        <v>36.302900000000001</v>
      </c>
      <c r="J329" s="36">
        <v>36.354999999999997</v>
      </c>
      <c r="K329" s="36">
        <v>1224.26</v>
      </c>
      <c r="L329" s="36">
        <v>1229.69</v>
      </c>
      <c r="M329" s="36">
        <v>1224.26</v>
      </c>
    </row>
    <row r="330" spans="3:13" x14ac:dyDescent="0.25">
      <c r="C330" s="15">
        <f t="shared" si="32"/>
        <v>45838</v>
      </c>
      <c r="D330" s="35">
        <v>45820</v>
      </c>
      <c r="E330" s="36">
        <v>498200.47</v>
      </c>
      <c r="F330" s="36">
        <v>161938.79999999999</v>
      </c>
      <c r="G330" s="36">
        <v>336261.66</v>
      </c>
      <c r="H330" s="36">
        <v>47</v>
      </c>
      <c r="I330" s="36">
        <v>36.342199999999998</v>
      </c>
      <c r="J330" s="36">
        <v>36.295000000000002</v>
      </c>
      <c r="K330" s="36">
        <v>1222.69</v>
      </c>
      <c r="L330" s="36">
        <v>1243.19</v>
      </c>
      <c r="M330" s="36">
        <v>1222.69</v>
      </c>
    </row>
    <row r="331" spans="3:13" x14ac:dyDescent="0.25">
      <c r="C331" s="15">
        <f t="shared" si="32"/>
        <v>45838</v>
      </c>
      <c r="D331" s="35">
        <v>45819</v>
      </c>
      <c r="E331" s="36">
        <v>497946.19</v>
      </c>
      <c r="F331" s="36">
        <v>161637.20000000001</v>
      </c>
      <c r="G331" s="36">
        <v>336309</v>
      </c>
      <c r="H331" s="36">
        <v>81</v>
      </c>
      <c r="I331" s="36">
        <v>36.2547</v>
      </c>
      <c r="J331" s="36">
        <v>36.261000000000003</v>
      </c>
      <c r="K331" s="36">
        <v>1235.0899999999999</v>
      </c>
      <c r="L331" s="36">
        <v>1239.95</v>
      </c>
      <c r="M331" s="36">
        <v>1235.0899999999999</v>
      </c>
    </row>
    <row r="332" spans="3:13" x14ac:dyDescent="0.25">
      <c r="C332" s="15">
        <f t="shared" si="32"/>
        <v>45838</v>
      </c>
      <c r="D332" s="35">
        <v>45818</v>
      </c>
      <c r="E332" s="36">
        <v>495180.44</v>
      </c>
      <c r="F332" s="36">
        <v>161259.75</v>
      </c>
      <c r="G332" s="36">
        <v>333920.71999999997</v>
      </c>
      <c r="H332" s="36">
        <v>160</v>
      </c>
      <c r="I332" s="36">
        <v>36.534999999999997</v>
      </c>
      <c r="J332" s="36">
        <v>36.642000000000003</v>
      </c>
      <c r="K332" s="36">
        <v>1235.69</v>
      </c>
      <c r="L332" s="36">
        <v>1240.56</v>
      </c>
      <c r="M332" s="36">
        <v>1235.69</v>
      </c>
    </row>
    <row r="333" spans="3:13" x14ac:dyDescent="0.25">
      <c r="C333" s="15">
        <f t="shared" si="32"/>
        <v>45838</v>
      </c>
      <c r="D333" s="35">
        <v>45817</v>
      </c>
      <c r="E333" s="36">
        <v>494318.78</v>
      </c>
      <c r="F333" s="36">
        <v>161039.84</v>
      </c>
      <c r="G333" s="36">
        <v>333278.94</v>
      </c>
      <c r="H333" s="36">
        <v>26</v>
      </c>
      <c r="I333" s="36">
        <v>36.758400000000002</v>
      </c>
      <c r="J333" s="36">
        <v>36.795999999999999</v>
      </c>
      <c r="K333" s="36">
        <v>1237.8</v>
      </c>
      <c r="L333" s="36">
        <v>1149.5</v>
      </c>
      <c r="M333" s="36">
        <v>1237.8</v>
      </c>
    </row>
    <row r="334" spans="3:13" x14ac:dyDescent="0.25">
      <c r="C334" s="15">
        <f t="shared" si="32"/>
        <v>45838</v>
      </c>
      <c r="D334" s="35">
        <v>45816</v>
      </c>
      <c r="E334" s="36">
        <v>494719.94</v>
      </c>
      <c r="F334" s="36">
        <v>158995.23000000001</v>
      </c>
      <c r="G334" s="36">
        <v>335724.72</v>
      </c>
      <c r="H334" s="36">
        <v>0</v>
      </c>
      <c r="I334" s="36">
        <v>35.977699999999999</v>
      </c>
      <c r="J334" s="36">
        <v>36.139000000000003</v>
      </c>
      <c r="K334" s="36">
        <v>1229.04</v>
      </c>
      <c r="L334" s="36">
        <v>1147.7</v>
      </c>
      <c r="M334" s="36">
        <v>1229.04</v>
      </c>
    </row>
    <row r="335" spans="3:13" x14ac:dyDescent="0.25">
      <c r="C335" s="15">
        <f t="shared" si="32"/>
        <v>45838</v>
      </c>
      <c r="D335" s="35">
        <v>45815</v>
      </c>
      <c r="E335" s="36">
        <v>494719.94</v>
      </c>
      <c r="F335" s="36">
        <v>158995.23000000001</v>
      </c>
      <c r="G335" s="36">
        <v>335724.72</v>
      </c>
      <c r="H335" s="36">
        <v>0</v>
      </c>
      <c r="I335" s="36">
        <v>35.977699999999999</v>
      </c>
      <c r="J335" s="36">
        <v>36.139000000000003</v>
      </c>
      <c r="K335" s="36">
        <v>1229.04</v>
      </c>
      <c r="L335" s="36">
        <v>1147.7</v>
      </c>
      <c r="M335" s="36">
        <v>1229.04</v>
      </c>
    </row>
    <row r="336" spans="3:13" x14ac:dyDescent="0.25">
      <c r="C336" s="15">
        <f t="shared" si="32"/>
        <v>45838</v>
      </c>
      <c r="D336" s="35">
        <v>45814</v>
      </c>
      <c r="E336" s="36">
        <v>494719.94</v>
      </c>
      <c r="F336" s="36">
        <v>158995.23000000001</v>
      </c>
      <c r="G336" s="36">
        <v>335724.72</v>
      </c>
      <c r="H336" s="36">
        <v>462</v>
      </c>
      <c r="I336" s="36">
        <v>35.977699999999999</v>
      </c>
      <c r="J336" s="36">
        <v>36.139000000000003</v>
      </c>
      <c r="K336" s="36">
        <v>1229.04</v>
      </c>
      <c r="L336" s="36">
        <v>1147.7</v>
      </c>
      <c r="M336" s="36">
        <v>1229.04</v>
      </c>
    </row>
    <row r="337" spans="3:13" x14ac:dyDescent="0.25">
      <c r="C337" s="15">
        <f t="shared" si="32"/>
        <v>45838</v>
      </c>
      <c r="D337" s="35">
        <v>45813</v>
      </c>
      <c r="E337" s="36">
        <v>495544.19</v>
      </c>
      <c r="F337" s="36">
        <v>158995.23000000001</v>
      </c>
      <c r="G337" s="36">
        <v>336548.97</v>
      </c>
      <c r="H337" s="36">
        <v>5</v>
      </c>
      <c r="I337" s="36">
        <v>35.651000000000003</v>
      </c>
      <c r="J337" s="36">
        <v>35.805</v>
      </c>
      <c r="K337" s="36">
        <v>1178.29</v>
      </c>
      <c r="L337" s="36">
        <v>1150.1400000000001</v>
      </c>
      <c r="M337" s="36">
        <v>1178.29</v>
      </c>
    </row>
    <row r="338" spans="3:13" x14ac:dyDescent="0.25">
      <c r="C338" s="15">
        <f t="shared" si="32"/>
        <v>45838</v>
      </c>
      <c r="D338" s="35">
        <v>45812</v>
      </c>
      <c r="E338" s="36">
        <v>495973.59</v>
      </c>
      <c r="F338" s="36">
        <v>158995.23000000001</v>
      </c>
      <c r="G338" s="36">
        <v>336978.38</v>
      </c>
      <c r="H338" s="36">
        <v>120</v>
      </c>
      <c r="I338" s="36">
        <v>34.5045</v>
      </c>
      <c r="J338" s="36">
        <v>34.648000000000003</v>
      </c>
      <c r="K338" s="36">
        <v>1175.95</v>
      </c>
      <c r="L338" s="36">
        <v>1149.9000000000001</v>
      </c>
      <c r="M338" s="36">
        <v>1175.95</v>
      </c>
    </row>
    <row r="339" spans="3:13" x14ac:dyDescent="0.25">
      <c r="C339" s="15">
        <f t="shared" si="32"/>
        <v>45838</v>
      </c>
      <c r="D339" s="35">
        <v>45811</v>
      </c>
      <c r="E339" s="36">
        <v>495085.22</v>
      </c>
      <c r="F339" s="36">
        <v>158100.51999999999</v>
      </c>
      <c r="G339" s="36">
        <v>336984.72</v>
      </c>
      <c r="H339" s="36">
        <v>3</v>
      </c>
      <c r="I339" s="36">
        <v>34.517600000000002</v>
      </c>
      <c r="J339" s="36">
        <v>34.633000000000003</v>
      </c>
      <c r="K339" s="36">
        <v>1169.26</v>
      </c>
      <c r="L339" s="36">
        <v>1148.25</v>
      </c>
      <c r="M339" s="36">
        <v>1169.26</v>
      </c>
    </row>
    <row r="340" spans="3:13" x14ac:dyDescent="0.25">
      <c r="C340" s="15">
        <f t="shared" si="32"/>
        <v>45838</v>
      </c>
      <c r="D340" s="35">
        <v>45810</v>
      </c>
      <c r="E340" s="36">
        <v>495395</v>
      </c>
      <c r="F340" s="36">
        <v>158100.51999999999</v>
      </c>
      <c r="G340" s="36">
        <v>337294.5</v>
      </c>
      <c r="H340" s="36">
        <v>119</v>
      </c>
      <c r="I340" s="36">
        <v>34.761499999999998</v>
      </c>
      <c r="J340" s="36">
        <v>34.694000000000003</v>
      </c>
      <c r="K340" s="36">
        <v>1137.94</v>
      </c>
      <c r="L340" s="36">
        <v>1146.55</v>
      </c>
      <c r="M340" s="36">
        <v>1137.94</v>
      </c>
    </row>
    <row r="341" spans="3:13" x14ac:dyDescent="0.25">
      <c r="C341" s="15">
        <f t="shared" si="32"/>
        <v>45838</v>
      </c>
      <c r="D341" s="35">
        <v>45809</v>
      </c>
      <c r="E341" s="36">
        <v>496007.97</v>
      </c>
      <c r="F341" s="36">
        <v>158100.51999999999</v>
      </c>
      <c r="G341" s="36">
        <v>337907.47</v>
      </c>
      <c r="H341" s="36">
        <v>0</v>
      </c>
      <c r="I341" s="36">
        <v>32.983199999999997</v>
      </c>
      <c r="J341" s="36">
        <v>33.029000000000003</v>
      </c>
      <c r="K341" s="36">
        <v>1137.94</v>
      </c>
      <c r="L341" s="36">
        <v>1146.55</v>
      </c>
      <c r="M341" s="36">
        <v>1137.94</v>
      </c>
    </row>
    <row r="342" spans="3:13" x14ac:dyDescent="0.25">
      <c r="C342" s="15">
        <f t="shared" si="32"/>
        <v>45838</v>
      </c>
      <c r="D342" s="35">
        <v>45808</v>
      </c>
      <c r="E342" s="36">
        <v>496007.97</v>
      </c>
      <c r="F342" s="36">
        <v>158100.51999999999</v>
      </c>
      <c r="G342" s="36">
        <v>337907.47</v>
      </c>
      <c r="H342" s="36">
        <v>0</v>
      </c>
      <c r="I342" s="36">
        <v>32.983199999999997</v>
      </c>
      <c r="J342" s="36">
        <v>33.029000000000003</v>
      </c>
      <c r="K342" s="36">
        <v>1137.94</v>
      </c>
      <c r="L342" s="36">
        <v>1146.55</v>
      </c>
      <c r="M342" s="36">
        <v>1137.94</v>
      </c>
    </row>
    <row r="343" spans="3:13" x14ac:dyDescent="0.25">
      <c r="C343" s="15">
        <f t="shared" si="32"/>
        <v>45838</v>
      </c>
      <c r="D343" s="35">
        <v>45807</v>
      </c>
      <c r="E343" s="36">
        <v>496007.97</v>
      </c>
      <c r="F343" s="36">
        <v>158100.51999999999</v>
      </c>
      <c r="G343" s="36">
        <v>337907.47</v>
      </c>
      <c r="H343" s="36">
        <v>356</v>
      </c>
      <c r="I343" s="36">
        <v>32.983199999999997</v>
      </c>
      <c r="J343" s="36">
        <v>33.029000000000003</v>
      </c>
      <c r="K343" s="36">
        <v>1137.94</v>
      </c>
      <c r="L343" s="36">
        <v>1146.55</v>
      </c>
      <c r="M343" s="36">
        <v>1137.94</v>
      </c>
    </row>
    <row r="344" spans="3:13" x14ac:dyDescent="0.25">
      <c r="C344" s="15">
        <f t="shared" si="32"/>
        <v>45838</v>
      </c>
      <c r="D344" s="35">
        <v>45806</v>
      </c>
      <c r="E344" s="36">
        <v>498127.84</v>
      </c>
      <c r="F344" s="36">
        <v>156572.31</v>
      </c>
      <c r="G344" s="36">
        <v>341555.53</v>
      </c>
      <c r="H344" s="36">
        <v>1817</v>
      </c>
      <c r="I344" s="36">
        <v>33.319200000000002</v>
      </c>
      <c r="J344" s="36">
        <v>33.423000000000002</v>
      </c>
      <c r="K344" s="36">
        <v>1141.47</v>
      </c>
      <c r="L344" s="36">
        <v>1148.7</v>
      </c>
      <c r="M344" s="36">
        <v>1141.47</v>
      </c>
    </row>
    <row r="345" spans="3:13" x14ac:dyDescent="0.25">
      <c r="C345" s="15">
        <f t="shared" si="32"/>
        <v>45808</v>
      </c>
      <c r="D345" s="35">
        <v>45805</v>
      </c>
      <c r="E345" s="36">
        <v>498373.22</v>
      </c>
      <c r="F345" s="36">
        <v>169527.44</v>
      </c>
      <c r="G345" s="36">
        <v>328845.75</v>
      </c>
      <c r="H345" s="36">
        <v>224</v>
      </c>
      <c r="I345" s="36">
        <v>32.984000000000002</v>
      </c>
      <c r="J345" s="36">
        <v>33</v>
      </c>
      <c r="K345" s="36">
        <v>1141.1099999999999</v>
      </c>
      <c r="L345" s="36">
        <v>1147.0899999999999</v>
      </c>
      <c r="M345" s="36">
        <v>1141.1099999999999</v>
      </c>
    </row>
    <row r="346" spans="3:13" x14ac:dyDescent="0.25">
      <c r="C346" s="15">
        <f t="shared" si="32"/>
        <v>45808</v>
      </c>
      <c r="D346" s="35">
        <v>45804</v>
      </c>
      <c r="E346" s="36">
        <v>497302.78</v>
      </c>
      <c r="F346" s="36">
        <v>168457.97</v>
      </c>
      <c r="G346" s="36">
        <v>328844.84000000003</v>
      </c>
      <c r="H346" s="36">
        <v>100</v>
      </c>
      <c r="I346" s="36">
        <v>33.264499999999998</v>
      </c>
      <c r="J346" s="36">
        <v>33.146000000000001</v>
      </c>
      <c r="K346" s="36">
        <v>1137.96</v>
      </c>
      <c r="L346" s="36">
        <v>1144.49</v>
      </c>
      <c r="M346" s="36">
        <v>1137.96</v>
      </c>
    </row>
    <row r="347" spans="3:13" x14ac:dyDescent="0.25">
      <c r="C347" s="15">
        <f t="shared" si="32"/>
        <v>45808</v>
      </c>
      <c r="D347" s="35">
        <v>45803</v>
      </c>
      <c r="E347" s="36">
        <v>496694.91</v>
      </c>
      <c r="F347" s="36">
        <v>168457.97</v>
      </c>
      <c r="G347" s="36">
        <v>328236.96999999997</v>
      </c>
      <c r="H347" s="36">
        <v>0</v>
      </c>
      <c r="I347" s="36">
        <v>33.490600000000001</v>
      </c>
      <c r="J347" s="36">
        <v>33.442</v>
      </c>
      <c r="K347" s="36">
        <v>1146.4100000000001</v>
      </c>
      <c r="L347" s="36">
        <v>1150.03</v>
      </c>
      <c r="M347" s="36">
        <v>1146.4100000000001</v>
      </c>
    </row>
    <row r="348" spans="3:13" x14ac:dyDescent="0.25">
      <c r="C348" s="15">
        <f t="shared" si="32"/>
        <v>45808</v>
      </c>
      <c r="D348" s="35">
        <v>45802</v>
      </c>
      <c r="E348" s="36">
        <v>496694.91</v>
      </c>
      <c r="F348" s="36">
        <v>168457.97</v>
      </c>
      <c r="G348" s="36">
        <v>328236.96999999997</v>
      </c>
      <c r="H348" s="36">
        <v>0</v>
      </c>
      <c r="I348" s="36">
        <v>33.476999999999997</v>
      </c>
      <c r="J348" s="36">
        <v>33.442</v>
      </c>
      <c r="K348" s="36">
        <v>1148.03</v>
      </c>
      <c r="L348" s="36">
        <v>1150.95</v>
      </c>
      <c r="M348" s="36">
        <v>1148.03</v>
      </c>
    </row>
    <row r="349" spans="3:13" x14ac:dyDescent="0.25">
      <c r="C349" s="15">
        <f t="shared" si="32"/>
        <v>45808</v>
      </c>
      <c r="D349" s="35">
        <v>45801</v>
      </c>
      <c r="E349" s="36">
        <v>496694.91</v>
      </c>
      <c r="F349" s="36">
        <v>168457.97</v>
      </c>
      <c r="G349" s="36">
        <v>328236.96999999997</v>
      </c>
      <c r="H349" s="36">
        <v>0</v>
      </c>
      <c r="I349" s="36">
        <v>33.476999999999997</v>
      </c>
      <c r="J349" s="36">
        <v>33.442</v>
      </c>
      <c r="K349" s="36">
        <v>1148.03</v>
      </c>
      <c r="L349" s="36">
        <v>1150.95</v>
      </c>
      <c r="M349" s="36">
        <v>1148.03</v>
      </c>
    </row>
    <row r="350" spans="3:13" x14ac:dyDescent="0.25">
      <c r="C350" s="15">
        <f t="shared" si="32"/>
        <v>45808</v>
      </c>
      <c r="D350" s="35">
        <v>45800</v>
      </c>
      <c r="E350" s="36">
        <v>496694.91</v>
      </c>
      <c r="F350" s="36">
        <v>168457.97</v>
      </c>
      <c r="G350" s="36">
        <v>328236.96999999997</v>
      </c>
      <c r="H350" s="36">
        <v>0</v>
      </c>
      <c r="I350" s="36">
        <v>33.476999999999997</v>
      </c>
      <c r="J350" s="36">
        <v>33.442</v>
      </c>
      <c r="K350" s="36">
        <v>1148.03</v>
      </c>
      <c r="L350" s="36">
        <v>1150.95</v>
      </c>
      <c r="M350" s="36">
        <v>1148.03</v>
      </c>
    </row>
    <row r="351" spans="3:13" x14ac:dyDescent="0.25">
      <c r="C351" s="15">
        <f t="shared" si="32"/>
        <v>45808</v>
      </c>
      <c r="D351" s="35">
        <v>45799</v>
      </c>
      <c r="E351" s="36">
        <v>498504.31</v>
      </c>
      <c r="F351" s="36">
        <v>168457.97</v>
      </c>
      <c r="G351" s="36">
        <v>330046.34000000003</v>
      </c>
      <c r="H351" s="36">
        <v>2</v>
      </c>
      <c r="I351" s="36">
        <v>33.056100000000001</v>
      </c>
      <c r="J351" s="36">
        <v>33.046999999999997</v>
      </c>
      <c r="K351" s="36">
        <v>1147.54</v>
      </c>
      <c r="L351" s="36">
        <v>1151.98</v>
      </c>
      <c r="M351" s="36">
        <v>1147.54</v>
      </c>
    </row>
    <row r="352" spans="3:13" x14ac:dyDescent="0.25">
      <c r="C352" s="15">
        <f t="shared" si="32"/>
        <v>45808</v>
      </c>
      <c r="D352" s="35">
        <v>45798</v>
      </c>
      <c r="E352" s="36">
        <v>500598.22</v>
      </c>
      <c r="F352" s="36">
        <v>168457.97</v>
      </c>
      <c r="G352" s="36">
        <v>332140.21999999997</v>
      </c>
      <c r="H352" s="36">
        <v>111</v>
      </c>
      <c r="I352" s="36">
        <v>33.389299999999999</v>
      </c>
      <c r="J352" s="36">
        <v>33.463000000000001</v>
      </c>
      <c r="K352" s="36">
        <v>1143.69</v>
      </c>
      <c r="L352" s="36">
        <v>1144.8</v>
      </c>
      <c r="M352" s="36">
        <v>1143.69</v>
      </c>
    </row>
    <row r="353" spans="3:13" x14ac:dyDescent="0.25">
      <c r="C353" s="15">
        <f t="shared" si="32"/>
        <v>45808</v>
      </c>
      <c r="D353" s="35">
        <v>45797</v>
      </c>
      <c r="E353" s="36">
        <v>501069.09</v>
      </c>
      <c r="F353" s="36">
        <v>168457.97</v>
      </c>
      <c r="G353" s="36">
        <v>332611.13</v>
      </c>
      <c r="H353" s="36">
        <v>73</v>
      </c>
      <c r="I353" s="36">
        <v>33.082099999999997</v>
      </c>
      <c r="J353" s="36">
        <v>32.979999999999997</v>
      </c>
      <c r="K353" s="36">
        <v>1116.3800000000001</v>
      </c>
      <c r="L353" s="36">
        <v>1142.43</v>
      </c>
      <c r="M353" s="36">
        <v>1116.3800000000001</v>
      </c>
    </row>
    <row r="354" spans="3:13" x14ac:dyDescent="0.25">
      <c r="C354" s="15">
        <f t="shared" si="32"/>
        <v>45808</v>
      </c>
      <c r="D354" s="35">
        <v>45796</v>
      </c>
      <c r="E354" s="36">
        <v>501490.06</v>
      </c>
      <c r="F354" s="36">
        <v>168457.97</v>
      </c>
      <c r="G354" s="36">
        <v>333032.06</v>
      </c>
      <c r="H354" s="36">
        <v>8</v>
      </c>
      <c r="I354" s="36">
        <v>32.360999999999997</v>
      </c>
      <c r="J354" s="36">
        <v>32.313000000000002</v>
      </c>
      <c r="K354" s="36">
        <v>1124.51</v>
      </c>
      <c r="L354" s="36">
        <v>1142.81</v>
      </c>
      <c r="M354" s="36">
        <v>1124.51</v>
      </c>
    </row>
    <row r="355" spans="3:13" x14ac:dyDescent="0.25">
      <c r="C355" s="15">
        <f t="shared" si="32"/>
        <v>45808</v>
      </c>
      <c r="D355" s="35">
        <v>45795</v>
      </c>
      <c r="E355" s="36">
        <v>502163.78</v>
      </c>
      <c r="F355" s="36">
        <v>168094.7</v>
      </c>
      <c r="G355" s="36">
        <v>334069.06</v>
      </c>
      <c r="H355" s="36">
        <v>0</v>
      </c>
      <c r="I355" s="36">
        <v>32.294800000000002</v>
      </c>
      <c r="J355" s="36">
        <v>32.158000000000001</v>
      </c>
      <c r="K355" s="36">
        <v>1118.08</v>
      </c>
      <c r="L355" s="36">
        <v>1143.46</v>
      </c>
      <c r="M355" s="36">
        <v>1118.08</v>
      </c>
    </row>
    <row r="356" spans="3:13" x14ac:dyDescent="0.25">
      <c r="C356" s="15">
        <f t="shared" si="32"/>
        <v>45808</v>
      </c>
      <c r="D356" s="35">
        <v>45794</v>
      </c>
      <c r="E356" s="36">
        <v>502163.78</v>
      </c>
      <c r="F356" s="36">
        <v>168094.7</v>
      </c>
      <c r="G356" s="36">
        <v>334069.06</v>
      </c>
      <c r="H356" s="36">
        <v>0</v>
      </c>
      <c r="I356" s="36">
        <v>32.294800000000002</v>
      </c>
      <c r="J356" s="36">
        <v>32.158000000000001</v>
      </c>
      <c r="K356" s="36">
        <v>1118.08</v>
      </c>
      <c r="L356" s="36">
        <v>1143.46</v>
      </c>
      <c r="M356" s="36">
        <v>1118.08</v>
      </c>
    </row>
    <row r="357" spans="3:13" x14ac:dyDescent="0.25">
      <c r="C357" s="15">
        <f t="shared" si="32"/>
        <v>45808</v>
      </c>
      <c r="D357" s="35">
        <v>45793</v>
      </c>
      <c r="E357" s="36">
        <v>502163.78</v>
      </c>
      <c r="F357" s="36">
        <v>168094.7</v>
      </c>
      <c r="G357" s="36">
        <v>334069.06</v>
      </c>
      <c r="H357" s="36">
        <v>138</v>
      </c>
      <c r="I357" s="36">
        <v>32.294800000000002</v>
      </c>
      <c r="J357" s="36">
        <v>32.158000000000001</v>
      </c>
      <c r="K357" s="36">
        <v>1118.08</v>
      </c>
      <c r="L357" s="36">
        <v>1143.46</v>
      </c>
      <c r="M357" s="36">
        <v>1118.08</v>
      </c>
    </row>
    <row r="358" spans="3:13" x14ac:dyDescent="0.25">
      <c r="C358" s="15">
        <f t="shared" si="32"/>
        <v>45808</v>
      </c>
      <c r="D358" s="35">
        <v>45792</v>
      </c>
      <c r="E358" s="36">
        <v>501750.25</v>
      </c>
      <c r="F358" s="36">
        <v>168094.7</v>
      </c>
      <c r="G358" s="36">
        <v>333655.53000000003</v>
      </c>
      <c r="H358" s="36">
        <v>1</v>
      </c>
      <c r="I358" s="36">
        <v>32.640500000000003</v>
      </c>
      <c r="J358" s="36">
        <v>32.481000000000002</v>
      </c>
      <c r="K358" s="36">
        <v>1105.3900000000001</v>
      </c>
      <c r="L358" s="36">
        <v>1143.96</v>
      </c>
      <c r="M358" s="36">
        <v>1105.3900000000001</v>
      </c>
    </row>
    <row r="359" spans="3:13" x14ac:dyDescent="0.25">
      <c r="C359" s="15">
        <f t="shared" si="32"/>
        <v>45808</v>
      </c>
      <c r="D359" s="35">
        <v>45791</v>
      </c>
      <c r="E359" s="36">
        <v>502874.38</v>
      </c>
      <c r="F359" s="36">
        <v>167509.63</v>
      </c>
      <c r="G359" s="36">
        <v>335364.75</v>
      </c>
      <c r="H359" s="36">
        <v>168</v>
      </c>
      <c r="I359" s="36">
        <v>32.226799999999997</v>
      </c>
      <c r="J359" s="36">
        <v>32.225999999999999</v>
      </c>
      <c r="K359" s="36">
        <v>1133.6600000000001</v>
      </c>
      <c r="L359" s="36">
        <v>1143.79</v>
      </c>
      <c r="M359" s="36">
        <v>1133.6600000000001</v>
      </c>
    </row>
    <row r="360" spans="3:13" x14ac:dyDescent="0.25">
      <c r="C360" s="15">
        <f t="shared" si="32"/>
        <v>45808</v>
      </c>
      <c r="D360" s="35">
        <v>45790</v>
      </c>
      <c r="E360" s="36">
        <v>503481.13</v>
      </c>
      <c r="F360" s="36">
        <v>167509.63</v>
      </c>
      <c r="G360" s="36">
        <v>335971.5</v>
      </c>
      <c r="H360" s="36">
        <v>39</v>
      </c>
      <c r="I360" s="36">
        <v>32.927999999999997</v>
      </c>
      <c r="J360" s="36">
        <v>32.868000000000002</v>
      </c>
      <c r="K360" s="36">
        <v>1139.95</v>
      </c>
      <c r="L360" s="36">
        <v>1144.25</v>
      </c>
      <c r="M360" s="36">
        <v>1139.95</v>
      </c>
    </row>
    <row r="361" spans="3:13" x14ac:dyDescent="0.25">
      <c r="C361" s="15">
        <f t="shared" si="32"/>
        <v>45808</v>
      </c>
      <c r="D361" s="35">
        <v>45789</v>
      </c>
      <c r="E361" s="36">
        <v>504719.47</v>
      </c>
      <c r="F361" s="36">
        <v>167509.63</v>
      </c>
      <c r="G361" s="36">
        <v>337209.81</v>
      </c>
      <c r="H361" s="36">
        <v>1</v>
      </c>
      <c r="I361" s="36">
        <v>32.6023</v>
      </c>
      <c r="J361" s="36">
        <v>32.387999999999998</v>
      </c>
      <c r="K361" s="36">
        <v>1127.71</v>
      </c>
      <c r="L361" s="36">
        <v>1144.5</v>
      </c>
      <c r="M361" s="36">
        <v>1127.71</v>
      </c>
    </row>
    <row r="362" spans="3:13" x14ac:dyDescent="0.25">
      <c r="C362" s="15">
        <f t="shared" si="32"/>
        <v>45808</v>
      </c>
      <c r="D362" s="35">
        <v>45788</v>
      </c>
      <c r="E362" s="36">
        <v>503581.34</v>
      </c>
      <c r="F362" s="36">
        <v>167509.63</v>
      </c>
      <c r="G362" s="36">
        <v>336071.72</v>
      </c>
      <c r="H362" s="36">
        <v>0</v>
      </c>
      <c r="I362" s="36">
        <v>32.724200000000003</v>
      </c>
      <c r="J362" s="36">
        <v>32.676000000000002</v>
      </c>
      <c r="K362" s="36">
        <v>1126.08</v>
      </c>
      <c r="L362" s="36">
        <v>1130.0899999999999</v>
      </c>
      <c r="M362" s="36">
        <v>1126.08</v>
      </c>
    </row>
    <row r="363" spans="3:13" x14ac:dyDescent="0.25">
      <c r="C363" s="15">
        <f t="shared" si="32"/>
        <v>45808</v>
      </c>
      <c r="D363" s="35">
        <v>45787</v>
      </c>
      <c r="E363" s="36">
        <v>503581.34</v>
      </c>
      <c r="F363" s="36">
        <v>167509.63</v>
      </c>
      <c r="G363" s="36">
        <v>336071.72</v>
      </c>
      <c r="H363" s="36">
        <v>0</v>
      </c>
      <c r="I363" s="36">
        <v>32.724200000000003</v>
      </c>
      <c r="J363" s="36">
        <v>32.676000000000002</v>
      </c>
      <c r="K363" s="36">
        <v>1126.08</v>
      </c>
      <c r="L363" s="36">
        <v>1130.0899999999999</v>
      </c>
      <c r="M363" s="36">
        <v>1126.08</v>
      </c>
    </row>
    <row r="364" spans="3:13" x14ac:dyDescent="0.25">
      <c r="C364" s="15">
        <f t="shared" si="32"/>
        <v>45808</v>
      </c>
      <c r="D364" s="35">
        <v>45786</v>
      </c>
      <c r="E364" s="36">
        <v>503581.34</v>
      </c>
      <c r="F364" s="36">
        <v>167509.63</v>
      </c>
      <c r="G364" s="36">
        <v>336071.72</v>
      </c>
      <c r="H364" s="36">
        <v>558</v>
      </c>
      <c r="I364" s="36">
        <v>32.724200000000003</v>
      </c>
      <c r="J364" s="36">
        <v>32.676000000000002</v>
      </c>
      <c r="K364" s="36">
        <v>1126.08</v>
      </c>
      <c r="L364" s="36">
        <v>1130.0899999999999</v>
      </c>
      <c r="M364" s="36">
        <v>1126.08</v>
      </c>
    </row>
    <row r="365" spans="3:13" x14ac:dyDescent="0.25">
      <c r="C365" s="15">
        <f t="shared" si="32"/>
        <v>45808</v>
      </c>
      <c r="D365" s="35">
        <v>45785</v>
      </c>
      <c r="E365" s="36">
        <v>502800.09</v>
      </c>
      <c r="F365" s="36">
        <v>166981.54999999999</v>
      </c>
      <c r="G365" s="36">
        <v>335818.56</v>
      </c>
      <c r="H365" s="36">
        <v>118</v>
      </c>
      <c r="I365" s="36">
        <v>32.463099999999997</v>
      </c>
      <c r="J365" s="36">
        <v>32.378</v>
      </c>
      <c r="K365" s="36">
        <v>1118.4000000000001</v>
      </c>
      <c r="L365" s="36">
        <v>1140.9000000000001</v>
      </c>
      <c r="M365" s="36">
        <v>1118.4000000000001</v>
      </c>
    </row>
    <row r="366" spans="3:13" x14ac:dyDescent="0.25">
      <c r="C366" s="15">
        <f t="shared" si="32"/>
        <v>45808</v>
      </c>
      <c r="D366" s="35">
        <v>45784</v>
      </c>
      <c r="E366" s="36">
        <v>501468.81</v>
      </c>
      <c r="F366" s="36">
        <v>166981.54999999999</v>
      </c>
      <c r="G366" s="36">
        <v>334487.25</v>
      </c>
      <c r="H366" s="36">
        <v>230</v>
      </c>
      <c r="I366" s="36">
        <v>32.456200000000003</v>
      </c>
      <c r="J366" s="36">
        <v>32.530999999999999</v>
      </c>
      <c r="K366" s="36">
        <v>1138.9100000000001</v>
      </c>
      <c r="L366" s="36">
        <v>1143.6199999999999</v>
      </c>
      <c r="M366" s="36">
        <v>1138.9100000000001</v>
      </c>
    </row>
    <row r="367" spans="3:13" x14ac:dyDescent="0.25">
      <c r="C367" s="15">
        <f t="shared" si="32"/>
        <v>45808</v>
      </c>
      <c r="D367" s="35">
        <v>45783</v>
      </c>
      <c r="E367" s="36">
        <v>501317</v>
      </c>
      <c r="F367" s="36">
        <v>166981.54999999999</v>
      </c>
      <c r="G367" s="36">
        <v>334335.46999999997</v>
      </c>
      <c r="H367" s="36">
        <v>146</v>
      </c>
      <c r="I367" s="36">
        <v>33.222799999999999</v>
      </c>
      <c r="J367" s="36">
        <v>33.113</v>
      </c>
      <c r="K367" s="36">
        <v>1138.99</v>
      </c>
      <c r="L367" s="36">
        <v>1144.81</v>
      </c>
      <c r="M367" s="36">
        <v>1138.99</v>
      </c>
    </row>
    <row r="368" spans="3:13" x14ac:dyDescent="0.25">
      <c r="C368" s="15">
        <f t="shared" si="32"/>
        <v>45808</v>
      </c>
      <c r="D368" s="35">
        <v>45782</v>
      </c>
      <c r="E368" s="36">
        <v>500643.97</v>
      </c>
      <c r="F368" s="36">
        <v>166981.54999999999</v>
      </c>
      <c r="G368" s="36">
        <v>333662.44</v>
      </c>
      <c r="H368" s="36">
        <v>107</v>
      </c>
      <c r="I368" s="36">
        <v>32.485100000000003</v>
      </c>
      <c r="J368" s="36">
        <v>32.204999999999998</v>
      </c>
      <c r="K368" s="36">
        <v>1122.6199999999999</v>
      </c>
      <c r="L368" s="36">
        <v>1145.58</v>
      </c>
      <c r="M368" s="36">
        <v>1122.6199999999999</v>
      </c>
    </row>
    <row r="369" spans="3:13" x14ac:dyDescent="0.25">
      <c r="C369" s="15">
        <f t="shared" si="32"/>
        <v>45808</v>
      </c>
      <c r="D369" s="35">
        <v>45781</v>
      </c>
      <c r="E369" s="36">
        <v>498978.47</v>
      </c>
      <c r="F369" s="36">
        <v>166505.10999999999</v>
      </c>
      <c r="G369" s="36">
        <v>332473.34000000003</v>
      </c>
      <c r="H369" s="36">
        <v>0</v>
      </c>
      <c r="I369" s="36">
        <v>32.01</v>
      </c>
      <c r="J369" s="36">
        <v>31.989000000000001</v>
      </c>
      <c r="K369" s="36">
        <v>1122.6199999999999</v>
      </c>
      <c r="L369" s="36">
        <v>1145.58</v>
      </c>
      <c r="M369" s="36">
        <v>1122.6199999999999</v>
      </c>
    </row>
    <row r="370" spans="3:13" x14ac:dyDescent="0.25">
      <c r="C370" s="15">
        <f t="shared" si="32"/>
        <v>45808</v>
      </c>
      <c r="D370" s="35">
        <v>45780</v>
      </c>
      <c r="E370" s="36">
        <v>498978.47</v>
      </c>
      <c r="F370" s="36">
        <v>166505.10999999999</v>
      </c>
      <c r="G370" s="36">
        <v>332473.34000000003</v>
      </c>
      <c r="H370" s="36">
        <v>0</v>
      </c>
      <c r="I370" s="36">
        <v>32.01</v>
      </c>
      <c r="J370" s="36">
        <v>31.989000000000001</v>
      </c>
      <c r="K370" s="36">
        <v>1122.6199999999999</v>
      </c>
      <c r="L370" s="36">
        <v>1145.58</v>
      </c>
      <c r="M370" s="36">
        <v>1122.6199999999999</v>
      </c>
    </row>
    <row r="371" spans="3:13" x14ac:dyDescent="0.25">
      <c r="C371" s="15">
        <f t="shared" si="32"/>
        <v>45808</v>
      </c>
      <c r="D371" s="35">
        <v>45779</v>
      </c>
      <c r="E371" s="36">
        <v>498978.47</v>
      </c>
      <c r="F371" s="36">
        <v>166505.10999999999</v>
      </c>
      <c r="G371" s="36">
        <v>332473.34000000003</v>
      </c>
      <c r="H371" s="36">
        <v>214</v>
      </c>
      <c r="I371" s="36">
        <v>32.01</v>
      </c>
      <c r="J371" s="36">
        <v>31.989000000000001</v>
      </c>
      <c r="K371" s="36">
        <v>1122.6199999999999</v>
      </c>
      <c r="L371" s="36">
        <v>1145.58</v>
      </c>
      <c r="M371" s="36">
        <v>1122.6199999999999</v>
      </c>
    </row>
    <row r="372" spans="3:13" x14ac:dyDescent="0.25">
      <c r="C372" s="15">
        <f t="shared" si="32"/>
        <v>45808</v>
      </c>
      <c r="D372" s="35">
        <v>45778</v>
      </c>
      <c r="E372" s="36">
        <v>500128.19</v>
      </c>
      <c r="F372" s="36">
        <v>165721.59</v>
      </c>
      <c r="G372" s="36">
        <v>334406.59000000003</v>
      </c>
      <c r="H372" s="36">
        <v>267</v>
      </c>
      <c r="I372" s="36">
        <v>32.412799999999997</v>
      </c>
      <c r="J372" s="36">
        <v>32.189</v>
      </c>
      <c r="K372" s="36">
        <v>1122.6199999999999</v>
      </c>
      <c r="L372" s="36">
        <v>1145.58</v>
      </c>
      <c r="M372" s="36">
        <v>1122.6199999999999</v>
      </c>
    </row>
    <row r="373" spans="3:13" x14ac:dyDescent="0.25">
      <c r="C373" s="15">
        <f t="shared" si="32"/>
        <v>45808</v>
      </c>
      <c r="D373" s="35">
        <v>45777</v>
      </c>
      <c r="E373" s="36">
        <v>500876.25</v>
      </c>
      <c r="F373" s="36">
        <v>165721.59</v>
      </c>
      <c r="G373" s="36">
        <v>335154.65999999997</v>
      </c>
      <c r="H373" s="36">
        <v>925</v>
      </c>
      <c r="I373" s="36">
        <v>32.616399999999999</v>
      </c>
      <c r="J373" s="36">
        <v>32.530999999999999</v>
      </c>
      <c r="K373" s="36">
        <v>1122.6199999999999</v>
      </c>
      <c r="L373" s="36">
        <v>1145.58</v>
      </c>
      <c r="M373" s="36">
        <v>1122.6199999999999</v>
      </c>
    </row>
    <row r="374" spans="3:13" x14ac:dyDescent="0.25">
      <c r="C374" s="15">
        <f t="shared" si="32"/>
        <v>45808</v>
      </c>
      <c r="D374" s="35">
        <v>45776</v>
      </c>
      <c r="E374" s="36">
        <v>499098.41</v>
      </c>
      <c r="F374" s="36">
        <v>163205.35999999999</v>
      </c>
      <c r="G374" s="36">
        <v>335893.06</v>
      </c>
      <c r="H374" s="36">
        <v>11692</v>
      </c>
      <c r="I374" s="36">
        <v>32.935499999999998</v>
      </c>
      <c r="J374" s="36">
        <v>33.274999999999999</v>
      </c>
      <c r="K374" s="36">
        <v>1127.53</v>
      </c>
      <c r="L374" s="36">
        <v>1145.82</v>
      </c>
      <c r="M374" s="36">
        <v>1127.53</v>
      </c>
    </row>
    <row r="375" spans="3:13" x14ac:dyDescent="0.25">
      <c r="C375" s="15">
        <f t="shared" si="32"/>
        <v>45777</v>
      </c>
      <c r="D375" s="35">
        <v>45775</v>
      </c>
      <c r="E375" s="36">
        <v>497746.31</v>
      </c>
      <c r="F375" s="36">
        <v>163205.35999999999</v>
      </c>
      <c r="G375" s="36">
        <v>334540.94</v>
      </c>
      <c r="H375" s="36">
        <v>1</v>
      </c>
      <c r="I375" s="36">
        <v>33.1631</v>
      </c>
      <c r="J375" s="36">
        <v>33.005000000000003</v>
      </c>
      <c r="K375" s="36">
        <v>1121.51</v>
      </c>
      <c r="L375" s="36">
        <v>1143.05</v>
      </c>
      <c r="M375" s="36">
        <v>1121.51</v>
      </c>
    </row>
    <row r="376" spans="3:13" x14ac:dyDescent="0.25">
      <c r="C376" s="15">
        <f t="shared" si="32"/>
        <v>45777</v>
      </c>
      <c r="D376" s="35">
        <v>45774</v>
      </c>
      <c r="E376" s="36">
        <v>497908.25</v>
      </c>
      <c r="F376" s="36">
        <v>163205.35999999999</v>
      </c>
      <c r="G376" s="36">
        <v>334702.88</v>
      </c>
      <c r="H376" s="36">
        <v>0</v>
      </c>
      <c r="I376" s="36">
        <v>33.110199999999999</v>
      </c>
      <c r="J376" s="36">
        <v>33.01</v>
      </c>
      <c r="K376" s="36">
        <v>1134.8499999999999</v>
      </c>
      <c r="L376" s="36">
        <v>1143.08</v>
      </c>
      <c r="M376" s="36">
        <v>1134.8499999999999</v>
      </c>
    </row>
    <row r="377" spans="3:13" x14ac:dyDescent="0.25">
      <c r="C377" s="15">
        <f t="shared" si="32"/>
        <v>45777</v>
      </c>
      <c r="D377" s="35">
        <v>45773</v>
      </c>
      <c r="E377" s="36">
        <v>497908.25</v>
      </c>
      <c r="F377" s="36">
        <v>163205.35999999999</v>
      </c>
      <c r="G377" s="36">
        <v>334702.88</v>
      </c>
      <c r="H377" s="36">
        <v>0</v>
      </c>
      <c r="I377" s="36">
        <v>33.110199999999999</v>
      </c>
      <c r="J377" s="36">
        <v>33.01</v>
      </c>
      <c r="K377" s="36">
        <v>1134.8499999999999</v>
      </c>
      <c r="L377" s="36">
        <v>1143.08</v>
      </c>
      <c r="M377" s="36">
        <v>1134.8499999999999</v>
      </c>
    </row>
    <row r="378" spans="3:13" x14ac:dyDescent="0.25">
      <c r="C378" s="15">
        <f t="shared" si="32"/>
        <v>45777</v>
      </c>
      <c r="D378" s="35">
        <v>45772</v>
      </c>
      <c r="E378" s="36">
        <v>497908.25</v>
      </c>
      <c r="F378" s="36">
        <v>163205.35999999999</v>
      </c>
      <c r="G378" s="36">
        <v>334702.88</v>
      </c>
      <c r="H378" s="36">
        <v>0</v>
      </c>
      <c r="I378" s="36">
        <v>33.110199999999999</v>
      </c>
      <c r="J378" s="36">
        <v>33.01</v>
      </c>
      <c r="K378" s="36">
        <v>1134.8499999999999</v>
      </c>
      <c r="L378" s="36">
        <v>1143.08</v>
      </c>
      <c r="M378" s="36">
        <v>1134.8499999999999</v>
      </c>
    </row>
    <row r="379" spans="3:13" x14ac:dyDescent="0.25">
      <c r="C379" s="15">
        <f t="shared" si="32"/>
        <v>45777</v>
      </c>
      <c r="D379" s="35">
        <v>45771</v>
      </c>
      <c r="E379" s="36">
        <v>497740.69</v>
      </c>
      <c r="F379" s="36">
        <v>159627.95000000001</v>
      </c>
      <c r="G379" s="36">
        <v>338112.72</v>
      </c>
      <c r="H379" s="36">
        <v>63</v>
      </c>
      <c r="I379" s="36">
        <v>33.580100000000002</v>
      </c>
      <c r="J379" s="36">
        <v>33.503</v>
      </c>
      <c r="K379" s="36">
        <v>1138.02</v>
      </c>
      <c r="L379" s="36">
        <v>1130.2</v>
      </c>
      <c r="M379" s="36">
        <v>1138.02</v>
      </c>
    </row>
    <row r="380" spans="3:13" x14ac:dyDescent="0.25">
      <c r="C380" s="15">
        <f t="shared" si="32"/>
        <v>45777</v>
      </c>
      <c r="D380" s="35">
        <v>45770</v>
      </c>
      <c r="E380" s="36">
        <v>496891.25</v>
      </c>
      <c r="F380" s="36">
        <v>159627.95000000001</v>
      </c>
      <c r="G380" s="36">
        <v>337263.28</v>
      </c>
      <c r="H380" s="36">
        <v>32</v>
      </c>
      <c r="I380" s="36">
        <v>33.578499999999998</v>
      </c>
      <c r="J380" s="36">
        <v>33.546999999999997</v>
      </c>
      <c r="K380" s="36">
        <v>1124.07</v>
      </c>
      <c r="L380" s="36">
        <v>1130.52</v>
      </c>
      <c r="M380" s="36">
        <v>1124.07</v>
      </c>
    </row>
    <row r="381" spans="3:13" x14ac:dyDescent="0.25">
      <c r="C381" s="15">
        <f t="shared" si="32"/>
        <v>45777</v>
      </c>
      <c r="D381" s="35">
        <v>45769</v>
      </c>
      <c r="E381" s="36">
        <v>496698.25</v>
      </c>
      <c r="F381" s="36">
        <v>160221.39000000001</v>
      </c>
      <c r="G381" s="36">
        <v>336476.88</v>
      </c>
      <c r="H381" s="36">
        <v>0</v>
      </c>
      <c r="I381" s="36">
        <v>32.509700000000002</v>
      </c>
      <c r="J381" s="36">
        <v>32.905000000000001</v>
      </c>
      <c r="K381" s="36">
        <v>1115.6600000000001</v>
      </c>
      <c r="L381" s="36">
        <v>1127.1500000000001</v>
      </c>
      <c r="M381" s="36">
        <v>1115.6600000000001</v>
      </c>
    </row>
    <row r="382" spans="3:13" x14ac:dyDescent="0.25">
      <c r="C382" s="15">
        <f t="shared" si="32"/>
        <v>45777</v>
      </c>
      <c r="D382" s="35">
        <v>45768</v>
      </c>
      <c r="E382" s="36">
        <v>497894.78</v>
      </c>
      <c r="F382" s="36">
        <v>160221.39000000001</v>
      </c>
      <c r="G382" s="36">
        <v>337673.38</v>
      </c>
      <c r="H382" s="36">
        <v>45</v>
      </c>
      <c r="I382" s="36">
        <v>32.695999999999998</v>
      </c>
      <c r="J382" s="36">
        <v>32.521000000000001</v>
      </c>
      <c r="K382" s="36">
        <v>1128.18</v>
      </c>
      <c r="L382" s="36">
        <v>1122.83</v>
      </c>
      <c r="M382" s="36">
        <v>1128.18</v>
      </c>
    </row>
    <row r="383" spans="3:13" x14ac:dyDescent="0.25">
      <c r="C383" s="15">
        <f t="shared" si="32"/>
        <v>45777</v>
      </c>
      <c r="D383" s="35">
        <v>45767</v>
      </c>
      <c r="E383" s="36">
        <v>499103.56</v>
      </c>
      <c r="F383" s="36">
        <v>160344.34</v>
      </c>
      <c r="G383" s="36">
        <v>338759.19</v>
      </c>
      <c r="H383" s="36">
        <v>0</v>
      </c>
      <c r="I383" s="36">
        <v>32.555100000000003</v>
      </c>
      <c r="J383" s="36">
        <v>32.47</v>
      </c>
      <c r="K383" s="36">
        <v>1115.28</v>
      </c>
      <c r="L383" s="36">
        <v>1121.58</v>
      </c>
      <c r="M383" s="36">
        <v>1115.28</v>
      </c>
    </row>
    <row r="384" spans="3:13" x14ac:dyDescent="0.25">
      <c r="C384" s="15">
        <f t="shared" si="32"/>
        <v>45777</v>
      </c>
      <c r="D384" s="35">
        <v>45766</v>
      </c>
      <c r="E384" s="36">
        <v>499103.56</v>
      </c>
      <c r="F384" s="36">
        <v>160344.34</v>
      </c>
      <c r="G384" s="36">
        <v>338759.19</v>
      </c>
      <c r="H384" s="36">
        <v>0</v>
      </c>
      <c r="I384" s="36">
        <v>32.555100000000003</v>
      </c>
      <c r="J384" s="36">
        <v>32.47</v>
      </c>
      <c r="K384" s="36">
        <v>1115.28</v>
      </c>
      <c r="L384" s="36">
        <v>1121.58</v>
      </c>
      <c r="M384" s="36">
        <v>1115.28</v>
      </c>
    </row>
    <row r="385" spans="3:13" x14ac:dyDescent="0.25">
      <c r="C385" s="15">
        <f t="shared" si="32"/>
        <v>45777</v>
      </c>
      <c r="D385" s="35">
        <v>45765</v>
      </c>
      <c r="E385" s="36">
        <v>499103.56</v>
      </c>
      <c r="F385" s="36">
        <v>160344.34</v>
      </c>
      <c r="G385" s="36">
        <v>338759.19</v>
      </c>
      <c r="H385" s="36">
        <v>0</v>
      </c>
      <c r="I385" s="36">
        <v>32.555100000000003</v>
      </c>
      <c r="J385" s="36">
        <v>32.47</v>
      </c>
      <c r="K385" s="36">
        <v>1115.28</v>
      </c>
      <c r="L385" s="36">
        <v>1121.58</v>
      </c>
      <c r="M385" s="36">
        <v>1115.28</v>
      </c>
    </row>
    <row r="386" spans="3:13" x14ac:dyDescent="0.25">
      <c r="C386" s="15">
        <f t="shared" si="32"/>
        <v>45777</v>
      </c>
      <c r="D386" s="35">
        <v>45764</v>
      </c>
      <c r="E386" s="36">
        <v>499103.56</v>
      </c>
      <c r="F386" s="36">
        <v>160344.34</v>
      </c>
      <c r="G386" s="36">
        <v>338759.19</v>
      </c>
      <c r="H386" s="36">
        <v>59</v>
      </c>
      <c r="I386" s="36">
        <v>32.555100000000003</v>
      </c>
      <c r="J386" s="36">
        <v>32.47</v>
      </c>
      <c r="K386" s="36">
        <v>1115.56</v>
      </c>
      <c r="L386" s="36">
        <v>1121.72</v>
      </c>
      <c r="M386" s="36">
        <v>1115.56</v>
      </c>
    </row>
    <row r="387" spans="3:13" x14ac:dyDescent="0.25">
      <c r="C387" s="15">
        <f t="shared" si="32"/>
        <v>45777</v>
      </c>
      <c r="D387" s="35">
        <v>45763</v>
      </c>
      <c r="E387" s="36">
        <v>498568.81</v>
      </c>
      <c r="F387" s="36">
        <v>160344.34</v>
      </c>
      <c r="G387" s="36">
        <v>338224.47</v>
      </c>
      <c r="H387" s="36">
        <v>96</v>
      </c>
      <c r="I387" s="36">
        <v>32.765500000000003</v>
      </c>
      <c r="J387" s="36">
        <v>32.979999999999997</v>
      </c>
      <c r="K387" s="36">
        <v>1127.51</v>
      </c>
      <c r="L387" s="36">
        <v>1124.6300000000001</v>
      </c>
      <c r="M387" s="36">
        <v>1127.51</v>
      </c>
    </row>
    <row r="388" spans="3:13" x14ac:dyDescent="0.25">
      <c r="C388" s="15">
        <f t="shared" si="32"/>
        <v>45777</v>
      </c>
      <c r="D388" s="35">
        <v>45762</v>
      </c>
      <c r="E388" s="36">
        <v>498846.94</v>
      </c>
      <c r="F388" s="36">
        <v>160344.34</v>
      </c>
      <c r="G388" s="36">
        <v>338502.59</v>
      </c>
      <c r="H388" s="36">
        <v>54</v>
      </c>
      <c r="I388" s="36">
        <v>32.319899999999997</v>
      </c>
      <c r="J388" s="36">
        <v>32.296999999999997</v>
      </c>
      <c r="K388" s="36">
        <v>1112.49</v>
      </c>
      <c r="L388" s="36">
        <v>1116.18</v>
      </c>
      <c r="M388" s="36">
        <v>1112.49</v>
      </c>
    </row>
    <row r="389" spans="3:13" x14ac:dyDescent="0.25">
      <c r="C389" s="15">
        <f t="shared" si="32"/>
        <v>45777</v>
      </c>
      <c r="D389" s="35">
        <v>45761</v>
      </c>
      <c r="E389" s="36">
        <v>498195.41</v>
      </c>
      <c r="F389" s="36">
        <v>159602.92000000001</v>
      </c>
      <c r="G389" s="36">
        <v>338592.44</v>
      </c>
      <c r="H389" s="36">
        <v>110</v>
      </c>
      <c r="I389" s="36">
        <v>32.3474</v>
      </c>
      <c r="J389" s="36">
        <v>32.167000000000002</v>
      </c>
      <c r="K389" s="36">
        <v>1109.0999999999999</v>
      </c>
      <c r="L389" s="36">
        <v>1093.6500000000001</v>
      </c>
      <c r="M389" s="36">
        <v>1109.0999999999999</v>
      </c>
    </row>
    <row r="390" spans="3:13" x14ac:dyDescent="0.25">
      <c r="C390" s="15">
        <f t="shared" si="32"/>
        <v>45777</v>
      </c>
      <c r="D390" s="35">
        <v>45760</v>
      </c>
      <c r="E390" s="36">
        <v>497475.5</v>
      </c>
      <c r="F390" s="36">
        <v>159602.92000000001</v>
      </c>
      <c r="G390" s="36">
        <v>337872.56</v>
      </c>
      <c r="H390" s="36">
        <v>0</v>
      </c>
      <c r="I390" s="36">
        <v>32.3065</v>
      </c>
      <c r="J390" s="36">
        <v>31.91</v>
      </c>
      <c r="K390" s="36">
        <v>1094.82</v>
      </c>
      <c r="L390" s="36">
        <v>1096.19</v>
      </c>
      <c r="M390" s="36">
        <v>1094.82</v>
      </c>
    </row>
    <row r="391" spans="3:13" x14ac:dyDescent="0.25">
      <c r="C391" s="15">
        <f t="shared" si="32"/>
        <v>45777</v>
      </c>
      <c r="D391" s="35">
        <v>45759</v>
      </c>
      <c r="E391" s="36">
        <v>497475.5</v>
      </c>
      <c r="F391" s="36">
        <v>159602.92000000001</v>
      </c>
      <c r="G391" s="36">
        <v>337872.56</v>
      </c>
      <c r="H391" s="36">
        <v>0</v>
      </c>
      <c r="I391" s="36">
        <v>32.3065</v>
      </c>
      <c r="J391" s="36">
        <v>31.91</v>
      </c>
      <c r="K391" s="36">
        <v>1094.82</v>
      </c>
      <c r="L391" s="36">
        <v>1096.19</v>
      </c>
      <c r="M391" s="36">
        <v>1094.82</v>
      </c>
    </row>
    <row r="392" spans="3:13" x14ac:dyDescent="0.25">
      <c r="C392" s="15">
        <f t="shared" ref="C392:C455" si="33">IFERROR(IF(DAY(D392)=1,EOMONTH(D392,0),IF(AND(EOMONTH(D392,0)+1-D392&lt;=3,(H392-AVERAGE(H393:H402))/_xlfn.STDEV.S(H393:H402)&gt;3),EOMONTH(D392,1),C393)),C393)</f>
        <v>45777</v>
      </c>
      <c r="D392" s="35">
        <v>45758</v>
      </c>
      <c r="E392" s="36">
        <v>497475.5</v>
      </c>
      <c r="F392" s="36">
        <v>159602.92000000001</v>
      </c>
      <c r="G392" s="36">
        <v>337872.56</v>
      </c>
      <c r="H392" s="36">
        <v>23</v>
      </c>
      <c r="I392" s="36">
        <v>32.3065</v>
      </c>
      <c r="J392" s="36">
        <v>31.91</v>
      </c>
      <c r="K392" s="36">
        <v>1094.82</v>
      </c>
      <c r="L392" s="36">
        <v>1096.19</v>
      </c>
      <c r="M392" s="36">
        <v>1094.82</v>
      </c>
    </row>
    <row r="393" spans="3:13" x14ac:dyDescent="0.25">
      <c r="C393" s="15">
        <f t="shared" si="33"/>
        <v>45777</v>
      </c>
      <c r="D393" s="35">
        <v>45757</v>
      </c>
      <c r="E393" s="36">
        <v>496236.16</v>
      </c>
      <c r="F393" s="36">
        <v>159644.20000000001</v>
      </c>
      <c r="G393" s="36">
        <v>336591.97</v>
      </c>
      <c r="H393" s="36">
        <v>190</v>
      </c>
      <c r="I393" s="36">
        <v>31.2239</v>
      </c>
      <c r="J393" s="36">
        <v>30.759</v>
      </c>
      <c r="K393" s="36">
        <v>1084.83</v>
      </c>
      <c r="L393" s="36">
        <v>1091.8</v>
      </c>
      <c r="M393" s="36">
        <v>1084.83</v>
      </c>
    </row>
    <row r="394" spans="3:13" x14ac:dyDescent="0.25">
      <c r="C394" s="15">
        <f t="shared" si="33"/>
        <v>45777</v>
      </c>
      <c r="D394" s="35">
        <v>45756</v>
      </c>
      <c r="E394" s="36">
        <v>494816.47</v>
      </c>
      <c r="F394" s="36">
        <v>158726.67000000001</v>
      </c>
      <c r="G394" s="36">
        <v>336089.78</v>
      </c>
      <c r="H394" s="36">
        <v>96</v>
      </c>
      <c r="I394" s="36">
        <v>31.037700000000001</v>
      </c>
      <c r="J394" s="36">
        <v>30.414999999999999</v>
      </c>
      <c r="K394" s="36">
        <v>1053.8599999999999</v>
      </c>
      <c r="L394" s="36">
        <v>1045.1600000000001</v>
      </c>
      <c r="M394" s="36">
        <v>1053.8599999999999</v>
      </c>
    </row>
    <row r="395" spans="3:13" x14ac:dyDescent="0.25">
      <c r="C395" s="15">
        <f t="shared" si="33"/>
        <v>45777</v>
      </c>
      <c r="D395" s="35">
        <v>45755</v>
      </c>
      <c r="E395" s="36">
        <v>492994.22</v>
      </c>
      <c r="F395" s="36">
        <v>157759.60999999999</v>
      </c>
      <c r="G395" s="36">
        <v>335234.59000000003</v>
      </c>
      <c r="H395" s="36">
        <v>199</v>
      </c>
      <c r="I395" s="36">
        <v>29.805</v>
      </c>
      <c r="J395" s="36">
        <v>29.686</v>
      </c>
      <c r="K395" s="36">
        <v>1047.6600000000001</v>
      </c>
      <c r="L395" s="36">
        <v>1046.71</v>
      </c>
      <c r="M395" s="36">
        <v>1047.6600000000001</v>
      </c>
    </row>
    <row r="396" spans="3:13" x14ac:dyDescent="0.25">
      <c r="C396" s="15">
        <f t="shared" si="33"/>
        <v>45777</v>
      </c>
      <c r="D396" s="35">
        <v>45754</v>
      </c>
      <c r="E396" s="36">
        <v>492042.44</v>
      </c>
      <c r="F396" s="36">
        <v>158378.85999999999</v>
      </c>
      <c r="G396" s="36">
        <v>333663.56</v>
      </c>
      <c r="H396" s="36">
        <v>75</v>
      </c>
      <c r="I396" s="36">
        <v>30.0824</v>
      </c>
      <c r="J396" s="36">
        <v>29.603999999999999</v>
      </c>
      <c r="K396" s="36">
        <v>1038.93</v>
      </c>
      <c r="L396" s="36">
        <v>1049.31</v>
      </c>
      <c r="M396" s="36">
        <v>1038.93</v>
      </c>
    </row>
    <row r="397" spans="3:13" x14ac:dyDescent="0.25">
      <c r="C397" s="15">
        <f t="shared" si="33"/>
        <v>45777</v>
      </c>
      <c r="D397" s="35">
        <v>45753</v>
      </c>
      <c r="E397" s="36">
        <v>490077.03</v>
      </c>
      <c r="F397" s="36">
        <v>158068.06</v>
      </c>
      <c r="G397" s="36">
        <v>332008.96999999997</v>
      </c>
      <c r="H397" s="36">
        <v>0</v>
      </c>
      <c r="I397" s="36">
        <v>29.5855</v>
      </c>
      <c r="J397" s="36">
        <v>29.23</v>
      </c>
      <c r="K397" s="36">
        <v>1134.67</v>
      </c>
      <c r="L397" s="36">
        <v>1162.68</v>
      </c>
      <c r="M397" s="36">
        <v>1134.67</v>
      </c>
    </row>
    <row r="398" spans="3:13" x14ac:dyDescent="0.25">
      <c r="C398" s="15">
        <f t="shared" si="33"/>
        <v>45777</v>
      </c>
      <c r="D398" s="35">
        <v>45752</v>
      </c>
      <c r="E398" s="36">
        <v>490077.03</v>
      </c>
      <c r="F398" s="36">
        <v>158068.06</v>
      </c>
      <c r="G398" s="36">
        <v>332008.96999999997</v>
      </c>
      <c r="H398" s="36">
        <v>0</v>
      </c>
      <c r="I398" s="36">
        <v>29.5855</v>
      </c>
      <c r="J398" s="36">
        <v>29.23</v>
      </c>
      <c r="K398" s="36">
        <v>1134.67</v>
      </c>
      <c r="L398" s="36">
        <v>1162.68</v>
      </c>
      <c r="M398" s="36">
        <v>1134.67</v>
      </c>
    </row>
    <row r="399" spans="3:13" x14ac:dyDescent="0.25">
      <c r="C399" s="15">
        <f t="shared" si="33"/>
        <v>45777</v>
      </c>
      <c r="D399" s="35">
        <v>45751</v>
      </c>
      <c r="E399" s="36">
        <v>490077.03</v>
      </c>
      <c r="F399" s="36">
        <v>158068.06</v>
      </c>
      <c r="G399" s="36">
        <v>332008.96999999997</v>
      </c>
      <c r="H399" s="36">
        <v>65</v>
      </c>
      <c r="I399" s="36">
        <v>29.5855</v>
      </c>
      <c r="J399" s="36">
        <v>29.23</v>
      </c>
      <c r="K399" s="36">
        <v>1134.67</v>
      </c>
      <c r="L399" s="36">
        <v>1162.68</v>
      </c>
      <c r="M399" s="36">
        <v>1134.67</v>
      </c>
    </row>
    <row r="400" spans="3:13" x14ac:dyDescent="0.25">
      <c r="C400" s="15">
        <f t="shared" si="33"/>
        <v>45777</v>
      </c>
      <c r="D400" s="35">
        <v>45750</v>
      </c>
      <c r="E400" s="36">
        <v>484931.19</v>
      </c>
      <c r="F400" s="36">
        <v>157937.81</v>
      </c>
      <c r="G400" s="36">
        <v>326993.40999999997</v>
      </c>
      <c r="H400" s="36">
        <v>240</v>
      </c>
      <c r="I400" s="36">
        <v>31.8552</v>
      </c>
      <c r="J400" s="36">
        <v>31.97</v>
      </c>
      <c r="K400" s="36">
        <v>1134.67</v>
      </c>
      <c r="L400" s="36">
        <v>1162.68</v>
      </c>
      <c r="M400" s="36">
        <v>1134.67</v>
      </c>
    </row>
    <row r="401" spans="3:13" x14ac:dyDescent="0.25">
      <c r="C401" s="15">
        <f t="shared" si="33"/>
        <v>45777</v>
      </c>
      <c r="D401" s="35">
        <v>45749</v>
      </c>
      <c r="E401" s="36">
        <v>482570.16</v>
      </c>
      <c r="F401" s="36">
        <v>155187.20000000001</v>
      </c>
      <c r="G401" s="36">
        <v>327382.94</v>
      </c>
      <c r="H401" s="36">
        <v>730</v>
      </c>
      <c r="I401" s="36">
        <v>33.880000000000003</v>
      </c>
      <c r="J401" s="36">
        <v>34.65</v>
      </c>
      <c r="K401" s="36">
        <v>1153.8399999999999</v>
      </c>
      <c r="L401" s="36">
        <v>1164.99</v>
      </c>
      <c r="M401" s="36">
        <v>1153.8399999999999</v>
      </c>
    </row>
    <row r="402" spans="3:13" x14ac:dyDescent="0.25">
      <c r="C402" s="15">
        <f t="shared" si="33"/>
        <v>45777</v>
      </c>
      <c r="D402" s="35">
        <v>45748</v>
      </c>
      <c r="E402" s="36">
        <v>478458.44</v>
      </c>
      <c r="F402" s="36">
        <v>154588.98000000001</v>
      </c>
      <c r="G402" s="36">
        <v>323869.44</v>
      </c>
      <c r="H402" s="36">
        <v>119</v>
      </c>
      <c r="I402" s="36">
        <v>33.694800000000001</v>
      </c>
      <c r="J402" s="36">
        <v>34.308999999999997</v>
      </c>
      <c r="K402" s="36">
        <v>1157.28</v>
      </c>
      <c r="L402" s="36">
        <v>1164.57</v>
      </c>
      <c r="M402" s="36">
        <v>1157.28</v>
      </c>
    </row>
    <row r="403" spans="3:13" x14ac:dyDescent="0.25">
      <c r="C403" s="15">
        <f t="shared" si="33"/>
        <v>45747</v>
      </c>
      <c r="D403" s="35">
        <v>45747</v>
      </c>
      <c r="E403" s="36">
        <v>475357.56</v>
      </c>
      <c r="F403" s="36">
        <v>153339.42000000001</v>
      </c>
      <c r="G403" s="36">
        <v>322018.15999999997</v>
      </c>
      <c r="H403" s="36">
        <v>149</v>
      </c>
      <c r="I403" s="36">
        <v>34.085900000000002</v>
      </c>
      <c r="J403" s="36">
        <v>34.610999999999997</v>
      </c>
      <c r="K403" s="36">
        <v>1169.17</v>
      </c>
      <c r="L403" s="36">
        <v>1137.06</v>
      </c>
      <c r="M403" s="36">
        <v>1169.17</v>
      </c>
    </row>
    <row r="404" spans="3:13" x14ac:dyDescent="0.25">
      <c r="C404" s="15">
        <f t="shared" si="33"/>
        <v>45747</v>
      </c>
      <c r="D404" s="35">
        <v>45746</v>
      </c>
      <c r="E404" s="36">
        <v>472420.06</v>
      </c>
      <c r="F404" s="36">
        <v>152514.88</v>
      </c>
      <c r="G404" s="36">
        <v>319905.15999999997</v>
      </c>
      <c r="H404" s="36">
        <v>0</v>
      </c>
      <c r="I404" s="36">
        <v>34.125500000000002</v>
      </c>
      <c r="J404" s="36">
        <v>34.814</v>
      </c>
      <c r="K404" s="36">
        <v>1168.1199999999999</v>
      </c>
      <c r="L404" s="36">
        <v>1136.31</v>
      </c>
      <c r="M404" s="36">
        <v>1168.1199999999999</v>
      </c>
    </row>
    <row r="405" spans="3:13" x14ac:dyDescent="0.25">
      <c r="C405" s="15">
        <f t="shared" si="33"/>
        <v>45747</v>
      </c>
      <c r="D405" s="35">
        <v>45745</v>
      </c>
      <c r="E405" s="36">
        <v>472420.06</v>
      </c>
      <c r="F405" s="36">
        <v>152514.88</v>
      </c>
      <c r="G405" s="36">
        <v>319905.15999999997</v>
      </c>
      <c r="H405" s="36">
        <v>0</v>
      </c>
      <c r="I405" s="36">
        <v>34.125500000000002</v>
      </c>
      <c r="J405" s="36">
        <v>34.814</v>
      </c>
      <c r="K405" s="36">
        <v>1168.1199999999999</v>
      </c>
      <c r="L405" s="36">
        <v>1136.31</v>
      </c>
      <c r="M405" s="36">
        <v>1168.1199999999999</v>
      </c>
    </row>
    <row r="406" spans="3:13" x14ac:dyDescent="0.25">
      <c r="C406" s="15">
        <f t="shared" si="33"/>
        <v>45747</v>
      </c>
      <c r="D406" s="35">
        <v>45744</v>
      </c>
      <c r="E406" s="36">
        <v>472420.06</v>
      </c>
      <c r="F406" s="36">
        <v>152514.88</v>
      </c>
      <c r="G406" s="36">
        <v>319905.15999999997</v>
      </c>
      <c r="H406" s="36">
        <v>847</v>
      </c>
      <c r="I406" s="36">
        <v>34.125500000000002</v>
      </c>
      <c r="J406" s="36">
        <v>34.814</v>
      </c>
      <c r="K406" s="36">
        <v>1168.1199999999999</v>
      </c>
      <c r="L406" s="36">
        <v>1136.31</v>
      </c>
      <c r="M406" s="36">
        <v>1168.1199999999999</v>
      </c>
    </row>
    <row r="407" spans="3:13" x14ac:dyDescent="0.25">
      <c r="C407" s="15">
        <f t="shared" si="33"/>
        <v>45747</v>
      </c>
      <c r="D407" s="35">
        <v>45743</v>
      </c>
      <c r="E407" s="36">
        <v>468447.28</v>
      </c>
      <c r="F407" s="36">
        <v>149692.98000000001</v>
      </c>
      <c r="G407" s="36">
        <v>318754.31</v>
      </c>
      <c r="H407" s="36">
        <v>202</v>
      </c>
      <c r="I407" s="36">
        <v>34.412799999999997</v>
      </c>
      <c r="J407" s="36">
        <v>34.896999999999998</v>
      </c>
      <c r="K407" s="36">
        <v>1149.48</v>
      </c>
      <c r="L407" s="36">
        <v>1136.26</v>
      </c>
      <c r="M407" s="36">
        <v>1149.48</v>
      </c>
    </row>
    <row r="408" spans="3:13" x14ac:dyDescent="0.25">
      <c r="C408" s="15">
        <f t="shared" si="33"/>
        <v>45747</v>
      </c>
      <c r="D408" s="35">
        <v>45742</v>
      </c>
      <c r="E408" s="36">
        <v>467152.5</v>
      </c>
      <c r="F408" s="36">
        <v>147100.85999999999</v>
      </c>
      <c r="G408" s="36">
        <v>320051.65999999997</v>
      </c>
      <c r="H408" s="36">
        <v>367</v>
      </c>
      <c r="I408" s="36">
        <v>33.633499999999998</v>
      </c>
      <c r="J408" s="36">
        <v>34.033000000000001</v>
      </c>
      <c r="K408" s="36">
        <v>1146.6199999999999</v>
      </c>
      <c r="L408" s="36">
        <v>1135.3399999999999</v>
      </c>
      <c r="M408" s="36">
        <v>1146.6199999999999</v>
      </c>
    </row>
    <row r="409" spans="3:13" x14ac:dyDescent="0.25">
      <c r="C409" s="15">
        <f t="shared" si="33"/>
        <v>45747</v>
      </c>
      <c r="D409" s="35">
        <v>45741</v>
      </c>
      <c r="E409" s="36">
        <v>463534.22</v>
      </c>
      <c r="F409" s="36">
        <v>143061.26999999999</v>
      </c>
      <c r="G409" s="36">
        <v>320472.96999999997</v>
      </c>
      <c r="H409" s="36">
        <v>237</v>
      </c>
      <c r="I409" s="36">
        <v>33.7301</v>
      </c>
      <c r="J409" s="36">
        <v>34.002000000000002</v>
      </c>
      <c r="K409" s="36">
        <v>1132.3399999999999</v>
      </c>
      <c r="L409" s="36">
        <v>1136.8900000000001</v>
      </c>
      <c r="M409" s="36">
        <v>1132.3399999999999</v>
      </c>
    </row>
    <row r="410" spans="3:13" x14ac:dyDescent="0.25">
      <c r="C410" s="15">
        <f t="shared" si="33"/>
        <v>45747</v>
      </c>
      <c r="D410" s="35">
        <v>45740</v>
      </c>
      <c r="E410" s="36">
        <v>460151.16</v>
      </c>
      <c r="F410" s="36">
        <v>156588.44</v>
      </c>
      <c r="G410" s="36">
        <v>303562.75</v>
      </c>
      <c r="H410" s="36">
        <v>50</v>
      </c>
      <c r="I410" s="36">
        <v>33.016599999999997</v>
      </c>
      <c r="J410" s="36">
        <v>33.265000000000001</v>
      </c>
      <c r="K410" s="36">
        <v>1132.8</v>
      </c>
      <c r="L410" s="36">
        <v>1132.25</v>
      </c>
      <c r="M410" s="36">
        <v>1132.8</v>
      </c>
    </row>
    <row r="411" spans="3:13" x14ac:dyDescent="0.25">
      <c r="C411" s="15">
        <f t="shared" si="33"/>
        <v>45747</v>
      </c>
      <c r="D411" s="35">
        <v>45739</v>
      </c>
      <c r="E411" s="36">
        <v>458086.84</v>
      </c>
      <c r="F411" s="36">
        <v>156539.56</v>
      </c>
      <c r="G411" s="36">
        <v>301547.28000000003</v>
      </c>
      <c r="H411" s="36">
        <v>0</v>
      </c>
      <c r="I411" s="36">
        <v>33.032800000000002</v>
      </c>
      <c r="J411" s="36">
        <v>33.29</v>
      </c>
      <c r="K411" s="36">
        <v>1129.4100000000001</v>
      </c>
      <c r="L411" s="36">
        <v>1133.54</v>
      </c>
      <c r="M411" s="36">
        <v>1129.4100000000001</v>
      </c>
    </row>
    <row r="412" spans="3:13" x14ac:dyDescent="0.25">
      <c r="C412" s="15">
        <f t="shared" si="33"/>
        <v>45747</v>
      </c>
      <c r="D412" s="35">
        <v>45738</v>
      </c>
      <c r="E412" s="36">
        <v>458086.84</v>
      </c>
      <c r="F412" s="36">
        <v>156539.56</v>
      </c>
      <c r="G412" s="36">
        <v>301547.28000000003</v>
      </c>
      <c r="H412" s="36">
        <v>0</v>
      </c>
      <c r="I412" s="36">
        <v>33.032800000000002</v>
      </c>
      <c r="J412" s="36">
        <v>33.29</v>
      </c>
      <c r="K412" s="36">
        <v>1129.4100000000001</v>
      </c>
      <c r="L412" s="36">
        <v>1133.54</v>
      </c>
      <c r="M412" s="36">
        <v>1129.4100000000001</v>
      </c>
    </row>
    <row r="413" spans="3:13" x14ac:dyDescent="0.25">
      <c r="C413" s="15">
        <f t="shared" si="33"/>
        <v>45747</v>
      </c>
      <c r="D413" s="35">
        <v>45737</v>
      </c>
      <c r="E413" s="36">
        <v>458086.84</v>
      </c>
      <c r="F413" s="36">
        <v>156539.56</v>
      </c>
      <c r="G413" s="36">
        <v>301547.28000000003</v>
      </c>
      <c r="H413" s="36">
        <v>106</v>
      </c>
      <c r="I413" s="36">
        <v>33.032800000000002</v>
      </c>
      <c r="J413" s="36">
        <v>33.29</v>
      </c>
      <c r="K413" s="36">
        <v>1129.4100000000001</v>
      </c>
      <c r="L413" s="36">
        <v>1133.54</v>
      </c>
      <c r="M413" s="36">
        <v>1129.4100000000001</v>
      </c>
    </row>
    <row r="414" spans="3:13" x14ac:dyDescent="0.25">
      <c r="C414" s="15">
        <f t="shared" si="33"/>
        <v>45747</v>
      </c>
      <c r="D414" s="35">
        <v>45736</v>
      </c>
      <c r="E414" s="36">
        <v>456485.84</v>
      </c>
      <c r="F414" s="36">
        <v>154428.73000000001</v>
      </c>
      <c r="G414" s="36">
        <v>302057.13</v>
      </c>
      <c r="H414" s="36">
        <v>253</v>
      </c>
      <c r="I414" s="36">
        <v>33.591200000000001</v>
      </c>
      <c r="J414" s="36">
        <v>33.786000000000001</v>
      </c>
      <c r="K414" s="36">
        <v>1147.27</v>
      </c>
      <c r="L414" s="36">
        <v>1154.58</v>
      </c>
      <c r="M414" s="36">
        <v>1147.27</v>
      </c>
    </row>
    <row r="415" spans="3:13" x14ac:dyDescent="0.25">
      <c r="C415" s="15">
        <f t="shared" si="33"/>
        <v>45747</v>
      </c>
      <c r="D415" s="35">
        <v>45735</v>
      </c>
      <c r="E415" s="36">
        <v>453064.25</v>
      </c>
      <c r="F415" s="36">
        <v>153467.84</v>
      </c>
      <c r="G415" s="36">
        <v>299596.40999999997</v>
      </c>
      <c r="H415" s="36">
        <v>195</v>
      </c>
      <c r="I415" s="36">
        <v>33.7958</v>
      </c>
      <c r="J415" s="36">
        <v>33.975000000000001</v>
      </c>
      <c r="K415" s="36">
        <v>1155.2</v>
      </c>
      <c r="L415" s="36">
        <v>1157.55</v>
      </c>
      <c r="M415" s="36">
        <v>1155.2</v>
      </c>
    </row>
    <row r="416" spans="3:13" x14ac:dyDescent="0.25">
      <c r="C416" s="15">
        <f t="shared" si="33"/>
        <v>45747</v>
      </c>
      <c r="D416" s="35">
        <v>45734</v>
      </c>
      <c r="E416" s="36">
        <v>448907.22</v>
      </c>
      <c r="F416" s="36">
        <v>151518.10999999999</v>
      </c>
      <c r="G416" s="36">
        <v>297389.13</v>
      </c>
      <c r="H416" s="36">
        <v>319</v>
      </c>
      <c r="I416" s="36">
        <v>34.013599999999997</v>
      </c>
      <c r="J416" s="36">
        <v>34.579000000000001</v>
      </c>
      <c r="K416" s="36">
        <v>1154.92</v>
      </c>
      <c r="L416" s="36">
        <v>1158.3800000000001</v>
      </c>
      <c r="M416" s="36">
        <v>1154.92</v>
      </c>
    </row>
    <row r="417" spans="3:13" x14ac:dyDescent="0.25">
      <c r="C417" s="15">
        <f t="shared" si="33"/>
        <v>45747</v>
      </c>
      <c r="D417" s="35">
        <v>45733</v>
      </c>
      <c r="E417" s="36">
        <v>445423.16</v>
      </c>
      <c r="F417" s="36">
        <v>149901.29999999999</v>
      </c>
      <c r="G417" s="36">
        <v>295521.88</v>
      </c>
      <c r="H417" s="36">
        <v>324</v>
      </c>
      <c r="I417" s="36">
        <v>33.8628</v>
      </c>
      <c r="J417" s="36">
        <v>34.073999999999998</v>
      </c>
      <c r="K417" s="36">
        <v>1152.04</v>
      </c>
      <c r="L417" s="36">
        <v>1122.98</v>
      </c>
      <c r="M417" s="36">
        <v>1152.04</v>
      </c>
    </row>
    <row r="418" spans="3:13" x14ac:dyDescent="0.25">
      <c r="C418" s="15">
        <f t="shared" si="33"/>
        <v>45747</v>
      </c>
      <c r="D418" s="35">
        <v>45732</v>
      </c>
      <c r="E418" s="36">
        <v>443699.06</v>
      </c>
      <c r="F418" s="36">
        <v>148702.73000000001</v>
      </c>
      <c r="G418" s="36">
        <v>294996.34000000003</v>
      </c>
      <c r="H418" s="36">
        <v>0</v>
      </c>
      <c r="I418" s="36">
        <v>33.799399999999999</v>
      </c>
      <c r="J418" s="36">
        <v>34.186999999999998</v>
      </c>
      <c r="K418" s="36">
        <v>1153.4100000000001</v>
      </c>
      <c r="L418" s="36">
        <v>1121.21</v>
      </c>
      <c r="M418" s="36">
        <v>1153.4100000000001</v>
      </c>
    </row>
    <row r="419" spans="3:13" x14ac:dyDescent="0.25">
      <c r="C419" s="15">
        <f t="shared" si="33"/>
        <v>45747</v>
      </c>
      <c r="D419" s="35">
        <v>45731</v>
      </c>
      <c r="E419" s="36">
        <v>443699.06</v>
      </c>
      <c r="F419" s="36">
        <v>148702.73000000001</v>
      </c>
      <c r="G419" s="36">
        <v>294996.34000000003</v>
      </c>
      <c r="H419" s="36">
        <v>0</v>
      </c>
      <c r="I419" s="36">
        <v>33.799399999999999</v>
      </c>
      <c r="J419" s="36">
        <v>34.186999999999998</v>
      </c>
      <c r="K419" s="36">
        <v>1153.4100000000001</v>
      </c>
      <c r="L419" s="36">
        <v>1121.21</v>
      </c>
      <c r="M419" s="36">
        <v>1153.4100000000001</v>
      </c>
    </row>
    <row r="420" spans="3:13" x14ac:dyDescent="0.25">
      <c r="C420" s="15">
        <f t="shared" si="33"/>
        <v>45747</v>
      </c>
      <c r="D420" s="35">
        <v>45730</v>
      </c>
      <c r="E420" s="36">
        <v>443699.06</v>
      </c>
      <c r="F420" s="36">
        <v>148702.73000000001</v>
      </c>
      <c r="G420" s="36">
        <v>294996.34000000003</v>
      </c>
      <c r="H420" s="36">
        <v>289</v>
      </c>
      <c r="I420" s="36">
        <v>33.799399999999999</v>
      </c>
      <c r="J420" s="36">
        <v>34.186999999999998</v>
      </c>
      <c r="K420" s="36">
        <v>1153.4100000000001</v>
      </c>
      <c r="L420" s="36">
        <v>1121.21</v>
      </c>
      <c r="M420" s="36">
        <v>1153.4100000000001</v>
      </c>
    </row>
    <row r="421" spans="3:13" x14ac:dyDescent="0.25">
      <c r="C421" s="15">
        <f t="shared" si="33"/>
        <v>45747</v>
      </c>
      <c r="D421" s="35">
        <v>45729</v>
      </c>
      <c r="E421" s="36">
        <v>440821.47</v>
      </c>
      <c r="F421" s="36">
        <v>147946.42000000001</v>
      </c>
      <c r="G421" s="36">
        <v>292875.06</v>
      </c>
      <c r="H421" s="36">
        <v>173</v>
      </c>
      <c r="I421" s="36">
        <v>33.867899999999999</v>
      </c>
      <c r="J421" s="36">
        <v>34.051000000000002</v>
      </c>
      <c r="K421" s="36">
        <v>1123.77</v>
      </c>
      <c r="L421" s="36">
        <v>1120.31</v>
      </c>
      <c r="M421" s="36">
        <v>1123.77</v>
      </c>
    </row>
    <row r="422" spans="3:13" x14ac:dyDescent="0.25">
      <c r="C422" s="15">
        <f t="shared" si="33"/>
        <v>45747</v>
      </c>
      <c r="D422" s="35">
        <v>45728</v>
      </c>
      <c r="E422" s="36">
        <v>436429.63</v>
      </c>
      <c r="F422" s="36">
        <v>147246.69</v>
      </c>
      <c r="G422" s="36">
        <v>289182.94</v>
      </c>
      <c r="H422" s="36">
        <v>286</v>
      </c>
      <c r="I422" s="36">
        <v>33.2453</v>
      </c>
      <c r="J422" s="36">
        <v>33.484000000000002</v>
      </c>
      <c r="K422" s="36">
        <v>1116.02</v>
      </c>
      <c r="L422" s="36">
        <v>1121.1400000000001</v>
      </c>
      <c r="M422" s="36">
        <v>1116.02</v>
      </c>
    </row>
    <row r="423" spans="3:13" x14ac:dyDescent="0.25">
      <c r="C423" s="15">
        <f t="shared" si="33"/>
        <v>45747</v>
      </c>
      <c r="D423" s="35">
        <v>45727</v>
      </c>
      <c r="E423" s="36">
        <v>433759.09</v>
      </c>
      <c r="F423" s="36">
        <v>145978.70000000001</v>
      </c>
      <c r="G423" s="36">
        <v>287780.40999999997</v>
      </c>
      <c r="H423" s="36">
        <v>80</v>
      </c>
      <c r="I423" s="36">
        <v>32.942599999999999</v>
      </c>
      <c r="J423" s="36">
        <v>32.887999999999998</v>
      </c>
      <c r="K423" s="36">
        <v>1105.1199999999999</v>
      </c>
      <c r="L423" s="36">
        <v>1100.1400000000001</v>
      </c>
      <c r="M423" s="36">
        <v>1105.1199999999999</v>
      </c>
    </row>
    <row r="424" spans="3:13" x14ac:dyDescent="0.25">
      <c r="C424" s="15">
        <f t="shared" si="33"/>
        <v>45747</v>
      </c>
      <c r="D424" s="35">
        <v>45726</v>
      </c>
      <c r="E424" s="36">
        <v>430278.16</v>
      </c>
      <c r="F424" s="36">
        <v>145318.17000000001</v>
      </c>
      <c r="G424" s="36">
        <v>284959.96999999997</v>
      </c>
      <c r="H424" s="36">
        <v>271</v>
      </c>
      <c r="I424" s="36">
        <v>32.107900000000001</v>
      </c>
      <c r="J424" s="36">
        <v>32.274999999999999</v>
      </c>
      <c r="K424" s="36">
        <v>1111.6500000000001</v>
      </c>
      <c r="L424" s="36">
        <v>1095.3900000000001</v>
      </c>
      <c r="M424" s="36">
        <v>1111.6500000000001</v>
      </c>
    </row>
    <row r="425" spans="3:13" x14ac:dyDescent="0.25">
      <c r="C425" s="15">
        <f t="shared" si="33"/>
        <v>45747</v>
      </c>
      <c r="D425" s="35">
        <v>45725</v>
      </c>
      <c r="E425" s="36">
        <v>424898.47</v>
      </c>
      <c r="F425" s="36">
        <v>142129.59</v>
      </c>
      <c r="G425" s="36">
        <v>282768.88</v>
      </c>
      <c r="H425" s="36">
        <v>0</v>
      </c>
      <c r="I425" s="36">
        <v>32.537500000000001</v>
      </c>
      <c r="J425" s="36">
        <v>32.548000000000002</v>
      </c>
      <c r="K425" s="36">
        <v>1112.6400000000001</v>
      </c>
      <c r="L425" s="36">
        <v>1097.8699999999999</v>
      </c>
      <c r="M425" s="36">
        <v>1112.6400000000001</v>
      </c>
    </row>
    <row r="426" spans="3:13" x14ac:dyDescent="0.25">
      <c r="C426" s="15">
        <f t="shared" si="33"/>
        <v>45747</v>
      </c>
      <c r="D426" s="35">
        <v>45724</v>
      </c>
      <c r="E426" s="36">
        <v>424898.47</v>
      </c>
      <c r="F426" s="36">
        <v>142129.59</v>
      </c>
      <c r="G426" s="36">
        <v>282768.88</v>
      </c>
      <c r="H426" s="36">
        <v>0</v>
      </c>
      <c r="I426" s="36">
        <v>32.537500000000001</v>
      </c>
      <c r="J426" s="36">
        <v>32.548000000000002</v>
      </c>
      <c r="K426" s="36">
        <v>1112.6400000000001</v>
      </c>
      <c r="L426" s="36">
        <v>1097.8699999999999</v>
      </c>
      <c r="M426" s="36">
        <v>1112.6400000000001</v>
      </c>
    </row>
    <row r="427" spans="3:13" x14ac:dyDescent="0.25">
      <c r="C427" s="15">
        <f t="shared" si="33"/>
        <v>45747</v>
      </c>
      <c r="D427" s="35">
        <v>45723</v>
      </c>
      <c r="E427" s="36">
        <v>424898.47</v>
      </c>
      <c r="F427" s="36">
        <v>142129.59</v>
      </c>
      <c r="G427" s="36">
        <v>282768.88</v>
      </c>
      <c r="H427" s="36">
        <v>63</v>
      </c>
      <c r="I427" s="36">
        <v>32.537500000000001</v>
      </c>
      <c r="J427" s="36">
        <v>32.548000000000002</v>
      </c>
      <c r="K427" s="36">
        <v>1112.6400000000001</v>
      </c>
      <c r="L427" s="36">
        <v>1097.8699999999999</v>
      </c>
      <c r="M427" s="36">
        <v>1112.6400000000001</v>
      </c>
    </row>
    <row r="428" spans="3:13" x14ac:dyDescent="0.25">
      <c r="C428" s="15">
        <f t="shared" si="33"/>
        <v>45747</v>
      </c>
      <c r="D428" s="35">
        <v>45722</v>
      </c>
      <c r="E428" s="36">
        <v>420277.59</v>
      </c>
      <c r="F428" s="36">
        <v>141152.79999999999</v>
      </c>
      <c r="G428" s="36">
        <v>279124.81</v>
      </c>
      <c r="H428" s="36">
        <v>479</v>
      </c>
      <c r="I428" s="36">
        <v>32.646000000000001</v>
      </c>
      <c r="J428" s="36">
        <v>33.063000000000002</v>
      </c>
      <c r="K428" s="36">
        <v>1111.51</v>
      </c>
      <c r="L428" s="36">
        <v>1098.3900000000001</v>
      </c>
      <c r="M428" s="36">
        <v>1111.51</v>
      </c>
    </row>
    <row r="429" spans="3:13" x14ac:dyDescent="0.25">
      <c r="C429" s="15">
        <f t="shared" si="33"/>
        <v>45747</v>
      </c>
      <c r="D429" s="35">
        <v>45721</v>
      </c>
      <c r="E429" s="36">
        <v>416815.63</v>
      </c>
      <c r="F429" s="36">
        <v>139805.14000000001</v>
      </c>
      <c r="G429" s="36">
        <v>277010.5</v>
      </c>
      <c r="H429" s="36">
        <v>454</v>
      </c>
      <c r="I429" s="36">
        <v>32.659100000000002</v>
      </c>
      <c r="J429" s="36">
        <v>32.857999999999997</v>
      </c>
      <c r="K429" s="36">
        <v>1107.43</v>
      </c>
      <c r="L429" s="36">
        <v>1099.27</v>
      </c>
      <c r="M429" s="36">
        <v>1107.43</v>
      </c>
    </row>
    <row r="430" spans="3:13" x14ac:dyDescent="0.25">
      <c r="C430" s="15">
        <f t="shared" si="33"/>
        <v>45747</v>
      </c>
      <c r="D430" s="35">
        <v>45720</v>
      </c>
      <c r="E430" s="36">
        <v>413769.56</v>
      </c>
      <c r="F430" s="36">
        <v>139198.10999999999</v>
      </c>
      <c r="G430" s="36">
        <v>274571.46999999997</v>
      </c>
      <c r="H430" s="36">
        <v>227</v>
      </c>
      <c r="I430" s="36">
        <v>31.979500000000002</v>
      </c>
      <c r="J430" s="36">
        <v>32.107999999999997</v>
      </c>
      <c r="K430" s="36">
        <v>1093.72</v>
      </c>
      <c r="L430" s="36">
        <v>1094.82</v>
      </c>
      <c r="M430" s="36">
        <v>1093.72</v>
      </c>
    </row>
    <row r="431" spans="3:13" x14ac:dyDescent="0.25">
      <c r="C431" s="15">
        <f t="shared" si="33"/>
        <v>45747</v>
      </c>
      <c r="D431" s="35">
        <v>45719</v>
      </c>
      <c r="E431" s="36">
        <v>408808.06</v>
      </c>
      <c r="F431" s="36">
        <v>136353.73000000001</v>
      </c>
      <c r="G431" s="36">
        <v>272454.34000000003</v>
      </c>
      <c r="H431" s="36">
        <v>659</v>
      </c>
      <c r="I431" s="36">
        <v>31.6828</v>
      </c>
      <c r="J431" s="36">
        <v>32.031999999999996</v>
      </c>
      <c r="K431" s="36">
        <v>1080.72</v>
      </c>
      <c r="L431" s="36">
        <v>1086.21</v>
      </c>
      <c r="M431" s="36">
        <v>1080.72</v>
      </c>
    </row>
    <row r="432" spans="3:13" x14ac:dyDescent="0.25">
      <c r="C432" s="15">
        <f t="shared" si="33"/>
        <v>45747</v>
      </c>
      <c r="D432" s="35">
        <v>45718</v>
      </c>
      <c r="E432" s="36">
        <v>408605.25</v>
      </c>
      <c r="F432" s="36">
        <v>135054.14000000001</v>
      </c>
      <c r="G432" s="36">
        <v>273551.09000000003</v>
      </c>
      <c r="H432" s="36">
        <v>0</v>
      </c>
      <c r="I432" s="36">
        <v>31.150099999999998</v>
      </c>
      <c r="J432" s="36">
        <v>31.219000000000001</v>
      </c>
      <c r="K432" s="36">
        <v>1077.67</v>
      </c>
      <c r="L432" s="36">
        <v>1113.26</v>
      </c>
      <c r="M432" s="36">
        <v>1077.67</v>
      </c>
    </row>
    <row r="433" spans="3:13" x14ac:dyDescent="0.25">
      <c r="C433" s="15">
        <f t="shared" si="33"/>
        <v>45747</v>
      </c>
      <c r="D433" s="35">
        <v>45717</v>
      </c>
      <c r="E433" s="36">
        <v>408605.25</v>
      </c>
      <c r="F433" s="36">
        <v>135054.14000000001</v>
      </c>
      <c r="G433" s="36">
        <v>273551.09000000003</v>
      </c>
      <c r="H433" s="36">
        <v>0</v>
      </c>
      <c r="I433" s="36">
        <v>31.150099999999998</v>
      </c>
      <c r="J433" s="36">
        <v>31.219000000000001</v>
      </c>
      <c r="K433" s="36">
        <v>1077.67</v>
      </c>
      <c r="L433" s="36">
        <v>1113.26</v>
      </c>
      <c r="M433" s="36">
        <v>1077.67</v>
      </c>
    </row>
    <row r="434" spans="3:13" x14ac:dyDescent="0.25">
      <c r="C434" s="15">
        <f t="shared" si="33"/>
        <v>45747</v>
      </c>
      <c r="D434" s="35">
        <v>45716</v>
      </c>
      <c r="E434" s="36">
        <v>408605.25</v>
      </c>
      <c r="F434" s="36">
        <v>135054.14000000001</v>
      </c>
      <c r="G434" s="36">
        <v>273551.09000000003</v>
      </c>
      <c r="H434" s="36">
        <v>996</v>
      </c>
      <c r="I434" s="36">
        <v>31.150099999999998</v>
      </c>
      <c r="J434" s="36">
        <v>31.219000000000001</v>
      </c>
      <c r="K434" s="36">
        <v>1077.67</v>
      </c>
      <c r="L434" s="36">
        <v>1113.26</v>
      </c>
      <c r="M434" s="36">
        <v>1077.67</v>
      </c>
    </row>
    <row r="435" spans="3:13" x14ac:dyDescent="0.25">
      <c r="C435" s="15">
        <f t="shared" si="33"/>
        <v>45716</v>
      </c>
      <c r="D435" s="35">
        <v>45715</v>
      </c>
      <c r="E435" s="36">
        <v>403215.53</v>
      </c>
      <c r="F435" s="36">
        <v>128217.63</v>
      </c>
      <c r="G435" s="36">
        <v>274997.90999999997</v>
      </c>
      <c r="H435" s="36">
        <v>16</v>
      </c>
      <c r="I435" s="36">
        <v>31.276700000000002</v>
      </c>
      <c r="J435" s="36">
        <v>31.800999999999998</v>
      </c>
      <c r="K435" s="36">
        <v>1085.83</v>
      </c>
      <c r="L435" s="36">
        <v>1111.6300000000001</v>
      </c>
      <c r="M435" s="36">
        <v>1085.83</v>
      </c>
    </row>
    <row r="436" spans="3:13" x14ac:dyDescent="0.25">
      <c r="C436" s="15">
        <f t="shared" si="33"/>
        <v>45716</v>
      </c>
      <c r="D436" s="35">
        <v>45714</v>
      </c>
      <c r="E436" s="36">
        <v>398194.97</v>
      </c>
      <c r="F436" s="36">
        <v>121825.14</v>
      </c>
      <c r="G436" s="36">
        <v>276369.81</v>
      </c>
      <c r="H436" s="36">
        <v>14</v>
      </c>
      <c r="I436" s="36">
        <v>31.856000000000002</v>
      </c>
      <c r="J436" s="36">
        <v>32.271999999999998</v>
      </c>
      <c r="K436" s="36">
        <v>1088.9100000000001</v>
      </c>
      <c r="L436" s="36">
        <v>1116.33</v>
      </c>
      <c r="M436" s="36">
        <v>1088.9100000000001</v>
      </c>
    </row>
    <row r="437" spans="3:13" x14ac:dyDescent="0.25">
      <c r="C437" s="15">
        <f t="shared" si="33"/>
        <v>45716</v>
      </c>
      <c r="D437" s="35">
        <v>45713</v>
      </c>
      <c r="E437" s="36">
        <v>395318.78</v>
      </c>
      <c r="F437" s="36">
        <v>120275.71</v>
      </c>
      <c r="G437" s="36">
        <v>275043.06</v>
      </c>
      <c r="H437" s="36">
        <v>195</v>
      </c>
      <c r="I437" s="36">
        <v>31.738700000000001</v>
      </c>
      <c r="J437" s="36">
        <v>31.826000000000001</v>
      </c>
      <c r="K437" s="36">
        <v>1105.18</v>
      </c>
      <c r="L437" s="36">
        <v>1117.18</v>
      </c>
      <c r="M437" s="36">
        <v>1105.18</v>
      </c>
    </row>
    <row r="438" spans="3:13" x14ac:dyDescent="0.25">
      <c r="C438" s="15">
        <f t="shared" si="33"/>
        <v>45716</v>
      </c>
      <c r="D438" s="35">
        <v>45712</v>
      </c>
      <c r="E438" s="36">
        <v>392367.22</v>
      </c>
      <c r="F438" s="36">
        <v>115786.73</v>
      </c>
      <c r="G438" s="36">
        <v>276580.46999999997</v>
      </c>
      <c r="H438" s="36">
        <v>80</v>
      </c>
      <c r="I438" s="36">
        <v>32.348799999999997</v>
      </c>
      <c r="J438" s="36">
        <v>32.603000000000002</v>
      </c>
      <c r="K438" s="36">
        <v>1114.0999999999999</v>
      </c>
      <c r="L438" s="36">
        <v>1117.69</v>
      </c>
      <c r="M438" s="36">
        <v>1114.0999999999999</v>
      </c>
    </row>
    <row r="439" spans="3:13" x14ac:dyDescent="0.25">
      <c r="C439" s="15">
        <f t="shared" si="33"/>
        <v>45716</v>
      </c>
      <c r="D439" s="35">
        <v>45711</v>
      </c>
      <c r="E439" s="36">
        <v>389671.81</v>
      </c>
      <c r="F439" s="36">
        <v>102364.99</v>
      </c>
      <c r="G439" s="36">
        <v>287306.81</v>
      </c>
      <c r="H439" s="36">
        <v>0</v>
      </c>
      <c r="I439" s="36">
        <v>32.457000000000001</v>
      </c>
      <c r="J439" s="36">
        <v>33.012</v>
      </c>
      <c r="K439" s="36">
        <v>1116.1500000000001</v>
      </c>
      <c r="L439" s="36">
        <v>1126.08</v>
      </c>
      <c r="M439" s="36">
        <v>1116.1500000000001</v>
      </c>
    </row>
    <row r="440" spans="3:13" x14ac:dyDescent="0.25">
      <c r="C440" s="15">
        <f t="shared" si="33"/>
        <v>45716</v>
      </c>
      <c r="D440" s="35">
        <v>45710</v>
      </c>
      <c r="E440" s="36">
        <v>389671.81</v>
      </c>
      <c r="F440" s="36">
        <v>102364.99</v>
      </c>
      <c r="G440" s="36">
        <v>287306.81</v>
      </c>
      <c r="H440" s="36">
        <v>0</v>
      </c>
      <c r="I440" s="36">
        <v>32.457000000000001</v>
      </c>
      <c r="J440" s="36">
        <v>33.012</v>
      </c>
      <c r="K440" s="36">
        <v>1116.1500000000001</v>
      </c>
      <c r="L440" s="36">
        <v>1126.08</v>
      </c>
      <c r="M440" s="36">
        <v>1116.1500000000001</v>
      </c>
    </row>
    <row r="441" spans="3:13" x14ac:dyDescent="0.25">
      <c r="C441" s="15">
        <f t="shared" si="33"/>
        <v>45716</v>
      </c>
      <c r="D441" s="35">
        <v>45709</v>
      </c>
      <c r="E441" s="36">
        <v>389671.81</v>
      </c>
      <c r="F441" s="36">
        <v>102364.99</v>
      </c>
      <c r="G441" s="36">
        <v>287306.81</v>
      </c>
      <c r="H441" s="36">
        <v>0</v>
      </c>
      <c r="I441" s="36">
        <v>32.457000000000001</v>
      </c>
      <c r="J441" s="36">
        <v>33.012</v>
      </c>
      <c r="K441" s="36">
        <v>1116.1500000000001</v>
      </c>
      <c r="L441" s="36">
        <v>1126.08</v>
      </c>
      <c r="M441" s="36">
        <v>1116.1500000000001</v>
      </c>
    </row>
    <row r="442" spans="3:13" x14ac:dyDescent="0.25">
      <c r="C442" s="15">
        <f t="shared" si="33"/>
        <v>45716</v>
      </c>
      <c r="D442" s="35">
        <v>45708</v>
      </c>
      <c r="E442" s="36">
        <v>388090.69</v>
      </c>
      <c r="F442" s="36">
        <v>98513.45</v>
      </c>
      <c r="G442" s="36">
        <v>289577.25</v>
      </c>
      <c r="H442" s="36">
        <v>104</v>
      </c>
      <c r="I442" s="36">
        <v>32.961799999999997</v>
      </c>
      <c r="J442" s="36">
        <v>33.485999999999997</v>
      </c>
      <c r="K442" s="36">
        <v>1123.8</v>
      </c>
      <c r="L442" s="36">
        <v>1127.25</v>
      </c>
      <c r="M442" s="36">
        <v>1123.8</v>
      </c>
    </row>
    <row r="443" spans="3:13" x14ac:dyDescent="0.25">
      <c r="C443" s="15">
        <f t="shared" si="33"/>
        <v>45716</v>
      </c>
      <c r="D443" s="35">
        <v>45707</v>
      </c>
      <c r="E443" s="36">
        <v>385279.81</v>
      </c>
      <c r="F443" s="36">
        <v>97438.48</v>
      </c>
      <c r="G443" s="36">
        <v>287841.31</v>
      </c>
      <c r="H443" s="36">
        <v>9</v>
      </c>
      <c r="I443" s="36">
        <v>32.698</v>
      </c>
      <c r="J443" s="36">
        <v>33.042999999999999</v>
      </c>
      <c r="K443" s="36">
        <v>1114.06</v>
      </c>
      <c r="L443" s="36">
        <v>1112.1300000000001</v>
      </c>
      <c r="M443" s="36">
        <v>1114.06</v>
      </c>
    </row>
    <row r="444" spans="3:13" x14ac:dyDescent="0.25">
      <c r="C444" s="15">
        <f t="shared" si="33"/>
        <v>45716</v>
      </c>
      <c r="D444" s="35">
        <v>45706</v>
      </c>
      <c r="E444" s="36">
        <v>380076.41</v>
      </c>
      <c r="F444" s="36">
        <v>97072.63</v>
      </c>
      <c r="G444" s="36">
        <v>283003.78000000003</v>
      </c>
      <c r="H444" s="36">
        <v>146</v>
      </c>
      <c r="I444" s="36">
        <v>32.880800000000001</v>
      </c>
      <c r="J444" s="36">
        <v>33.372999999999998</v>
      </c>
      <c r="K444" s="36">
        <v>1108.93</v>
      </c>
      <c r="L444" s="36">
        <v>1112.6400000000001</v>
      </c>
      <c r="M444" s="36">
        <v>1108.93</v>
      </c>
    </row>
    <row r="445" spans="3:13" x14ac:dyDescent="0.25">
      <c r="C445" s="15">
        <f t="shared" si="33"/>
        <v>45716</v>
      </c>
      <c r="D445" s="35">
        <v>45705</v>
      </c>
      <c r="E445" s="36">
        <v>377888.78</v>
      </c>
      <c r="F445" s="36">
        <v>96908.33</v>
      </c>
      <c r="G445" s="36">
        <v>280980.44</v>
      </c>
      <c r="H445" s="36">
        <v>0</v>
      </c>
      <c r="I445" s="36">
        <v>32.336500000000001</v>
      </c>
      <c r="J445" s="36">
        <v>32.854999999999997</v>
      </c>
      <c r="K445" s="36">
        <v>1102.6500000000001</v>
      </c>
      <c r="L445" s="36">
        <v>1112.7</v>
      </c>
      <c r="M445" s="36">
        <v>1102.6500000000001</v>
      </c>
    </row>
    <row r="446" spans="3:13" x14ac:dyDescent="0.25">
      <c r="C446" s="15">
        <f t="shared" si="33"/>
        <v>45716</v>
      </c>
      <c r="D446" s="35">
        <v>45704</v>
      </c>
      <c r="E446" s="36">
        <v>377888.78</v>
      </c>
      <c r="F446" s="36">
        <v>96908.33</v>
      </c>
      <c r="G446" s="36">
        <v>280980.44</v>
      </c>
      <c r="H446" s="36">
        <v>0</v>
      </c>
      <c r="I446" s="36">
        <v>32.103000000000002</v>
      </c>
      <c r="J446" s="36">
        <v>32.854999999999997</v>
      </c>
      <c r="K446" s="36">
        <v>1134.99</v>
      </c>
      <c r="L446" s="36">
        <v>1114.17</v>
      </c>
      <c r="M446" s="36">
        <v>1134.99</v>
      </c>
    </row>
    <row r="447" spans="3:13" x14ac:dyDescent="0.25">
      <c r="C447" s="15">
        <f t="shared" si="33"/>
        <v>45716</v>
      </c>
      <c r="D447" s="35">
        <v>45703</v>
      </c>
      <c r="E447" s="36">
        <v>377888.78</v>
      </c>
      <c r="F447" s="36">
        <v>96908.33</v>
      </c>
      <c r="G447" s="36">
        <v>280980.44</v>
      </c>
      <c r="H447" s="36">
        <v>0</v>
      </c>
      <c r="I447" s="36">
        <v>32.103000000000002</v>
      </c>
      <c r="J447" s="36">
        <v>32.854999999999997</v>
      </c>
      <c r="K447" s="36">
        <v>1134.99</v>
      </c>
      <c r="L447" s="36">
        <v>1114.17</v>
      </c>
      <c r="M447" s="36">
        <v>1134.99</v>
      </c>
    </row>
    <row r="448" spans="3:13" x14ac:dyDescent="0.25">
      <c r="C448" s="15">
        <f t="shared" si="33"/>
        <v>45716</v>
      </c>
      <c r="D448" s="35">
        <v>45702</v>
      </c>
      <c r="E448" s="36">
        <v>377888.78</v>
      </c>
      <c r="F448" s="36">
        <v>96908.33</v>
      </c>
      <c r="G448" s="36">
        <v>280980.44</v>
      </c>
      <c r="H448" s="36">
        <v>52</v>
      </c>
      <c r="I448" s="36">
        <v>32.103000000000002</v>
      </c>
      <c r="J448" s="36">
        <v>32.854999999999997</v>
      </c>
      <c r="K448" s="36">
        <v>1134.99</v>
      </c>
      <c r="L448" s="36">
        <v>1114.17</v>
      </c>
      <c r="M448" s="36">
        <v>1134.99</v>
      </c>
    </row>
    <row r="449" spans="3:13" x14ac:dyDescent="0.25">
      <c r="C449" s="15">
        <f t="shared" si="33"/>
        <v>45716</v>
      </c>
      <c r="D449" s="35">
        <v>45701</v>
      </c>
      <c r="E449" s="36">
        <v>375843.97</v>
      </c>
      <c r="F449" s="36">
        <v>96195.86</v>
      </c>
      <c r="G449" s="36">
        <v>279648.09000000003</v>
      </c>
      <c r="H449" s="36">
        <v>79</v>
      </c>
      <c r="I449" s="36">
        <v>32.344200000000001</v>
      </c>
      <c r="J449" s="36">
        <v>32.725999999999999</v>
      </c>
      <c r="K449" s="36">
        <v>1100.3499999999999</v>
      </c>
      <c r="L449" s="36">
        <v>1109.1300000000001</v>
      </c>
      <c r="M449" s="36">
        <v>1100.3499999999999</v>
      </c>
    </row>
    <row r="450" spans="3:13" x14ac:dyDescent="0.25">
      <c r="C450" s="15">
        <f t="shared" si="33"/>
        <v>45716</v>
      </c>
      <c r="D450" s="35">
        <v>45700</v>
      </c>
      <c r="E450" s="36">
        <v>372304.63</v>
      </c>
      <c r="F450" s="36">
        <v>94240.78</v>
      </c>
      <c r="G450" s="36">
        <v>278063.84000000003</v>
      </c>
      <c r="H450" s="36">
        <v>197</v>
      </c>
      <c r="I450" s="36">
        <v>32.238799999999998</v>
      </c>
      <c r="J450" s="36">
        <v>32.784999999999997</v>
      </c>
      <c r="K450" s="36">
        <v>1088.83</v>
      </c>
      <c r="L450" s="36">
        <v>1106.21</v>
      </c>
      <c r="M450" s="36">
        <v>1088.83</v>
      </c>
    </row>
    <row r="451" spans="3:13" x14ac:dyDescent="0.25">
      <c r="C451" s="15">
        <f t="shared" si="33"/>
        <v>45716</v>
      </c>
      <c r="D451" s="35">
        <v>45699</v>
      </c>
      <c r="E451" s="36">
        <v>369868.47</v>
      </c>
      <c r="F451" s="36">
        <v>93971.41</v>
      </c>
      <c r="G451" s="36">
        <v>275897.09000000003</v>
      </c>
      <c r="H451" s="36">
        <v>269</v>
      </c>
      <c r="I451" s="36">
        <v>31.8155</v>
      </c>
      <c r="J451" s="36">
        <v>32.322000000000003</v>
      </c>
      <c r="K451" s="36">
        <v>1088.56</v>
      </c>
      <c r="L451" s="36">
        <v>1106.21</v>
      </c>
      <c r="M451" s="36">
        <v>1088.56</v>
      </c>
    </row>
    <row r="452" spans="3:13" x14ac:dyDescent="0.25">
      <c r="C452" s="15">
        <f t="shared" si="33"/>
        <v>45716</v>
      </c>
      <c r="D452" s="35">
        <v>45698</v>
      </c>
      <c r="E452" s="36">
        <v>366853.47</v>
      </c>
      <c r="F452" s="36">
        <v>93971.41</v>
      </c>
      <c r="G452" s="36">
        <v>272882.06</v>
      </c>
      <c r="H452" s="36">
        <v>300</v>
      </c>
      <c r="I452" s="36">
        <v>32.052199999999999</v>
      </c>
      <c r="J452" s="36">
        <v>32.491</v>
      </c>
      <c r="K452" s="36">
        <v>1100.75</v>
      </c>
      <c r="L452" s="36">
        <v>1106.5</v>
      </c>
      <c r="M452" s="36">
        <v>1100.75</v>
      </c>
    </row>
    <row r="453" spans="3:13" x14ac:dyDescent="0.25">
      <c r="C453" s="15">
        <f t="shared" si="33"/>
        <v>45716</v>
      </c>
      <c r="D453" s="35">
        <v>45697</v>
      </c>
      <c r="E453" s="36">
        <v>363395.81</v>
      </c>
      <c r="F453" s="36">
        <v>92849.17</v>
      </c>
      <c r="G453" s="36">
        <v>270546.65999999997</v>
      </c>
      <c r="H453" s="36">
        <v>0</v>
      </c>
      <c r="I453" s="36">
        <v>31.8155</v>
      </c>
      <c r="J453" s="36">
        <v>32.442999999999998</v>
      </c>
      <c r="K453" s="36">
        <v>1099.29</v>
      </c>
      <c r="L453" s="36">
        <v>1108.06</v>
      </c>
      <c r="M453" s="36">
        <v>1099.29</v>
      </c>
    </row>
    <row r="454" spans="3:13" x14ac:dyDescent="0.25">
      <c r="C454" s="15">
        <f t="shared" si="33"/>
        <v>45716</v>
      </c>
      <c r="D454" s="35">
        <v>45696</v>
      </c>
      <c r="E454" s="36">
        <v>363395.81</v>
      </c>
      <c r="F454" s="36">
        <v>92849.17</v>
      </c>
      <c r="G454" s="36">
        <v>270546.65999999997</v>
      </c>
      <c r="H454" s="36">
        <v>0</v>
      </c>
      <c r="I454" s="36">
        <v>31.8155</v>
      </c>
      <c r="J454" s="36">
        <v>32.442999999999998</v>
      </c>
      <c r="K454" s="36">
        <v>1099.29</v>
      </c>
      <c r="L454" s="36">
        <v>1108.06</v>
      </c>
      <c r="M454" s="36">
        <v>1099.29</v>
      </c>
    </row>
    <row r="455" spans="3:13" x14ac:dyDescent="0.25">
      <c r="C455" s="15">
        <f t="shared" si="33"/>
        <v>45716</v>
      </c>
      <c r="D455" s="35">
        <v>45695</v>
      </c>
      <c r="E455" s="36">
        <v>363395.81</v>
      </c>
      <c r="F455" s="36">
        <v>92849.17</v>
      </c>
      <c r="G455" s="36">
        <v>270546.65999999997</v>
      </c>
      <c r="H455" s="36">
        <v>0</v>
      </c>
      <c r="I455" s="36">
        <v>31.8155</v>
      </c>
      <c r="J455" s="36">
        <v>32.442999999999998</v>
      </c>
      <c r="K455" s="36">
        <v>1099.29</v>
      </c>
      <c r="L455" s="36">
        <v>1108.06</v>
      </c>
      <c r="M455" s="36">
        <v>1099.29</v>
      </c>
    </row>
    <row r="456" spans="3:13" x14ac:dyDescent="0.25">
      <c r="C456" s="15">
        <f t="shared" ref="C456:C519" si="34">IFERROR(IF(DAY(D456)=1,EOMONTH(D456,0),IF(AND(EOMONTH(D456,0)+1-D456&lt;=3,(H456-AVERAGE(H457:H466))/_xlfn.STDEV.S(H457:H466)&gt;3),EOMONTH(D456,1),C457)),C457)</f>
        <v>45716</v>
      </c>
      <c r="D456" s="35">
        <v>45694</v>
      </c>
      <c r="E456" s="36">
        <v>360757.88</v>
      </c>
      <c r="F456" s="36">
        <v>89483.69</v>
      </c>
      <c r="G456" s="36">
        <v>271274.19</v>
      </c>
      <c r="H456" s="36">
        <v>580</v>
      </c>
      <c r="I456" s="36">
        <v>32.175800000000002</v>
      </c>
      <c r="J456" s="36">
        <v>32.625999999999998</v>
      </c>
      <c r="K456" s="36">
        <v>1100.3699999999999</v>
      </c>
      <c r="L456" s="36">
        <v>1109.43</v>
      </c>
      <c r="M456" s="36">
        <v>1100.3699999999999</v>
      </c>
    </row>
    <row r="457" spans="3:13" x14ac:dyDescent="0.25">
      <c r="C457" s="15">
        <f t="shared" si="34"/>
        <v>45716</v>
      </c>
      <c r="D457" s="35">
        <v>45693</v>
      </c>
      <c r="E457" s="36">
        <v>359361.97</v>
      </c>
      <c r="F457" s="36">
        <v>87552.83</v>
      </c>
      <c r="G457" s="36">
        <v>271809.15999999997</v>
      </c>
      <c r="H457" s="36">
        <v>344</v>
      </c>
      <c r="I457" s="36">
        <v>32.3108</v>
      </c>
      <c r="J457" s="36">
        <v>32.975999999999999</v>
      </c>
      <c r="K457" s="36">
        <v>1108.6400000000001</v>
      </c>
      <c r="L457" s="36">
        <v>1065.04</v>
      </c>
      <c r="M457" s="36">
        <v>1108.6400000000001</v>
      </c>
    </row>
    <row r="458" spans="3:13" x14ac:dyDescent="0.25">
      <c r="C458" s="15">
        <f t="shared" si="34"/>
        <v>45716</v>
      </c>
      <c r="D458" s="35">
        <v>45692</v>
      </c>
      <c r="E458" s="36">
        <v>358607.22</v>
      </c>
      <c r="F458" s="36">
        <v>86413.03</v>
      </c>
      <c r="G458" s="36">
        <v>272194.21999999997</v>
      </c>
      <c r="H458" s="36">
        <v>228</v>
      </c>
      <c r="I458" s="36">
        <v>32.167999999999999</v>
      </c>
      <c r="J458" s="36">
        <v>33.021999999999998</v>
      </c>
      <c r="K458" s="36">
        <v>1054.43</v>
      </c>
      <c r="L458" s="36">
        <v>1069.06</v>
      </c>
      <c r="M458" s="36">
        <v>1054.43</v>
      </c>
    </row>
    <row r="459" spans="3:13" x14ac:dyDescent="0.25">
      <c r="C459" s="15">
        <f t="shared" si="34"/>
        <v>45716</v>
      </c>
      <c r="D459" s="35">
        <v>45691</v>
      </c>
      <c r="E459" s="36">
        <v>359059.22</v>
      </c>
      <c r="F459" s="36">
        <v>86413.03</v>
      </c>
      <c r="G459" s="36">
        <v>272646.21999999997</v>
      </c>
      <c r="H459" s="36">
        <v>380</v>
      </c>
      <c r="I459" s="36">
        <v>31.599</v>
      </c>
      <c r="J459" s="36">
        <v>32.526000000000003</v>
      </c>
      <c r="K459" s="36">
        <v>1054.43</v>
      </c>
      <c r="L459" s="36">
        <v>1069.06</v>
      </c>
      <c r="M459" s="36">
        <v>1054.43</v>
      </c>
    </row>
    <row r="460" spans="3:13" x14ac:dyDescent="0.25">
      <c r="C460" s="15">
        <f t="shared" si="34"/>
        <v>45716</v>
      </c>
      <c r="D460" s="35">
        <v>45690</v>
      </c>
      <c r="E460" s="36">
        <v>355824.13</v>
      </c>
      <c r="F460" s="36">
        <v>81988.42</v>
      </c>
      <c r="G460" s="36">
        <v>273835.71999999997</v>
      </c>
      <c r="H460" s="36">
        <v>0</v>
      </c>
      <c r="I460" s="36">
        <v>31.3047</v>
      </c>
      <c r="J460" s="36">
        <v>32.265000000000001</v>
      </c>
      <c r="K460" s="36">
        <v>1054.43</v>
      </c>
      <c r="L460" s="36">
        <v>1069.06</v>
      </c>
      <c r="M460" s="36">
        <v>1054.43</v>
      </c>
    </row>
    <row r="461" spans="3:13" x14ac:dyDescent="0.25">
      <c r="C461" s="15">
        <f t="shared" si="34"/>
        <v>45716</v>
      </c>
      <c r="D461" s="35">
        <v>45689</v>
      </c>
      <c r="E461" s="36">
        <v>355824.13</v>
      </c>
      <c r="F461" s="36">
        <v>81988.42</v>
      </c>
      <c r="G461" s="36">
        <v>273835.71999999997</v>
      </c>
      <c r="H461" s="36">
        <v>0</v>
      </c>
      <c r="I461" s="36">
        <v>31.3047</v>
      </c>
      <c r="J461" s="36">
        <v>32.265000000000001</v>
      </c>
      <c r="K461" s="36">
        <v>1054.43</v>
      </c>
      <c r="L461" s="36">
        <v>1069.06</v>
      </c>
      <c r="M461" s="36">
        <v>1054.43</v>
      </c>
    </row>
    <row r="462" spans="3:13" x14ac:dyDescent="0.25">
      <c r="C462" s="15">
        <f t="shared" si="34"/>
        <v>45716</v>
      </c>
      <c r="D462" s="35">
        <v>45688</v>
      </c>
      <c r="E462" s="36">
        <v>355824.13</v>
      </c>
      <c r="F462" s="36">
        <v>81988.42</v>
      </c>
      <c r="G462" s="36">
        <v>273835.71999999997</v>
      </c>
      <c r="H462" s="36">
        <v>489</v>
      </c>
      <c r="I462" s="36">
        <v>31.3047</v>
      </c>
      <c r="J462" s="36">
        <v>32.265000000000001</v>
      </c>
      <c r="K462" s="36">
        <v>1054.43</v>
      </c>
      <c r="L462" s="36">
        <v>1069.06</v>
      </c>
      <c r="M462" s="36">
        <v>1054.43</v>
      </c>
    </row>
    <row r="463" spans="3:13" x14ac:dyDescent="0.25">
      <c r="C463" s="15">
        <f t="shared" si="34"/>
        <v>45716</v>
      </c>
      <c r="D463" s="35">
        <v>45687</v>
      </c>
      <c r="E463" s="36">
        <v>353726.31</v>
      </c>
      <c r="F463" s="36">
        <v>74131.63</v>
      </c>
      <c r="G463" s="36">
        <v>279594.69</v>
      </c>
      <c r="H463" s="36">
        <v>1306</v>
      </c>
      <c r="I463" s="36">
        <v>31.596</v>
      </c>
      <c r="J463" s="36">
        <v>32.493000000000002</v>
      </c>
      <c r="K463" s="36">
        <v>1054.43</v>
      </c>
      <c r="L463" s="36">
        <v>1069.06</v>
      </c>
      <c r="M463" s="36">
        <v>1054.43</v>
      </c>
    </row>
    <row r="464" spans="3:13" x14ac:dyDescent="0.25">
      <c r="C464" s="15">
        <f t="shared" si="34"/>
        <v>45688</v>
      </c>
      <c r="D464" s="35">
        <v>45686</v>
      </c>
      <c r="E464" s="36">
        <v>352313.34</v>
      </c>
      <c r="F464" s="36">
        <v>74131.63</v>
      </c>
      <c r="G464" s="36">
        <v>278181.71999999997</v>
      </c>
      <c r="H464" s="36">
        <v>0</v>
      </c>
      <c r="I464" s="36">
        <v>30.848700000000001</v>
      </c>
      <c r="J464" s="36">
        <v>31.393000000000001</v>
      </c>
      <c r="K464" s="36">
        <v>1054.43</v>
      </c>
      <c r="L464" s="36">
        <v>1069.06</v>
      </c>
      <c r="M464" s="36">
        <v>1054.43</v>
      </c>
    </row>
    <row r="465" spans="3:13" x14ac:dyDescent="0.25">
      <c r="C465" s="15">
        <f t="shared" si="34"/>
        <v>45688</v>
      </c>
      <c r="D465" s="35">
        <v>45685</v>
      </c>
      <c r="E465" s="36">
        <v>350561.53</v>
      </c>
      <c r="F465" s="36">
        <v>73487.77</v>
      </c>
      <c r="G465" s="36">
        <v>277073.75</v>
      </c>
      <c r="H465" s="36">
        <v>132</v>
      </c>
      <c r="I465" s="36">
        <v>30.4207</v>
      </c>
      <c r="J465" s="36">
        <v>30.882000000000001</v>
      </c>
      <c r="K465" s="36">
        <v>1054.43</v>
      </c>
      <c r="L465" s="36">
        <v>1069.06</v>
      </c>
      <c r="M465" s="36">
        <v>1054.43</v>
      </c>
    </row>
    <row r="466" spans="3:13" x14ac:dyDescent="0.25">
      <c r="C466" s="15">
        <f t="shared" si="34"/>
        <v>45688</v>
      </c>
      <c r="D466" s="35">
        <v>45684</v>
      </c>
      <c r="E466" s="36">
        <v>348603.94</v>
      </c>
      <c r="F466" s="36">
        <v>73487.77</v>
      </c>
      <c r="G466" s="36">
        <v>275116.15999999997</v>
      </c>
      <c r="H466" s="36">
        <v>70</v>
      </c>
      <c r="I466" s="36">
        <v>30.218</v>
      </c>
      <c r="J466" s="36">
        <v>30.414000000000001</v>
      </c>
      <c r="K466" s="36">
        <v>1054.43</v>
      </c>
      <c r="L466" s="36">
        <v>1069.06</v>
      </c>
      <c r="M466" s="36">
        <v>1054.43</v>
      </c>
    </row>
    <row r="467" spans="3:13" x14ac:dyDescent="0.25">
      <c r="C467" s="15">
        <f t="shared" si="34"/>
        <v>45688</v>
      </c>
      <c r="D467" s="35">
        <v>45683</v>
      </c>
      <c r="E467" s="36">
        <v>346838.41</v>
      </c>
      <c r="F467" s="36">
        <v>73487.77</v>
      </c>
      <c r="G467" s="36">
        <v>273350.63</v>
      </c>
      <c r="H467" s="36">
        <v>0</v>
      </c>
      <c r="I467" s="36">
        <v>30.585000000000001</v>
      </c>
      <c r="J467" s="36">
        <v>31.184999999999999</v>
      </c>
      <c r="K467" s="36">
        <v>1066.1199999999999</v>
      </c>
      <c r="L467" s="36">
        <v>1069.57</v>
      </c>
      <c r="M467" s="36">
        <v>1066.1199999999999</v>
      </c>
    </row>
    <row r="468" spans="3:13" x14ac:dyDescent="0.25">
      <c r="C468" s="15">
        <f t="shared" si="34"/>
        <v>45688</v>
      </c>
      <c r="D468" s="35">
        <v>45682</v>
      </c>
      <c r="E468" s="36">
        <v>346838.41</v>
      </c>
      <c r="F468" s="36">
        <v>73487.77</v>
      </c>
      <c r="G468" s="36">
        <v>273350.63</v>
      </c>
      <c r="H468" s="36">
        <v>0</v>
      </c>
      <c r="I468" s="36">
        <v>30.585000000000001</v>
      </c>
      <c r="J468" s="36">
        <v>31.184999999999999</v>
      </c>
      <c r="K468" s="36">
        <v>1066.1199999999999</v>
      </c>
      <c r="L468" s="36">
        <v>1069.57</v>
      </c>
      <c r="M468" s="36">
        <v>1066.1199999999999</v>
      </c>
    </row>
    <row r="469" spans="3:13" x14ac:dyDescent="0.25">
      <c r="C469" s="15">
        <f t="shared" si="34"/>
        <v>45688</v>
      </c>
      <c r="D469" s="35">
        <v>45681</v>
      </c>
      <c r="E469" s="36">
        <v>346838.41</v>
      </c>
      <c r="F469" s="36">
        <v>73487.77</v>
      </c>
      <c r="G469" s="36">
        <v>273350.63</v>
      </c>
      <c r="H469" s="36">
        <v>60</v>
      </c>
      <c r="I469" s="36">
        <v>30.585000000000001</v>
      </c>
      <c r="J469" s="36">
        <v>31.184999999999999</v>
      </c>
      <c r="K469" s="36">
        <v>1066.1199999999999</v>
      </c>
      <c r="L469" s="36">
        <v>1069.57</v>
      </c>
      <c r="M469" s="36">
        <v>1066.1199999999999</v>
      </c>
    </row>
    <row r="470" spans="3:13" x14ac:dyDescent="0.25">
      <c r="C470" s="15">
        <f t="shared" si="34"/>
        <v>45688</v>
      </c>
      <c r="D470" s="35">
        <v>45680</v>
      </c>
      <c r="E470" s="36">
        <v>341915.19</v>
      </c>
      <c r="F470" s="36">
        <v>74451</v>
      </c>
      <c r="G470" s="36">
        <v>267464.19</v>
      </c>
      <c r="H470" s="36">
        <v>2</v>
      </c>
      <c r="I470" s="36">
        <v>30.454000000000001</v>
      </c>
      <c r="J470" s="36">
        <v>30.841999999999999</v>
      </c>
      <c r="K470" s="36">
        <v>1057.46</v>
      </c>
      <c r="L470" s="36">
        <v>1059.52</v>
      </c>
      <c r="M470" s="36">
        <v>1057.46</v>
      </c>
    </row>
    <row r="471" spans="3:13" x14ac:dyDescent="0.25">
      <c r="C471" s="15">
        <f t="shared" si="34"/>
        <v>45688</v>
      </c>
      <c r="D471" s="35">
        <v>45679</v>
      </c>
      <c r="E471" s="36">
        <v>339669.28</v>
      </c>
      <c r="F471" s="36">
        <v>73835.759999999995</v>
      </c>
      <c r="G471" s="36">
        <v>265833.53000000003</v>
      </c>
      <c r="H471" s="36">
        <v>44</v>
      </c>
      <c r="I471" s="36">
        <v>30.828299999999999</v>
      </c>
      <c r="J471" s="36">
        <v>31.42</v>
      </c>
      <c r="K471" s="36">
        <v>1071.33</v>
      </c>
      <c r="L471" s="36">
        <v>1061.02</v>
      </c>
      <c r="M471" s="36">
        <v>1071.33</v>
      </c>
    </row>
    <row r="472" spans="3:13" x14ac:dyDescent="0.25">
      <c r="C472" s="15">
        <f t="shared" si="34"/>
        <v>45688</v>
      </c>
      <c r="D472" s="35">
        <v>45678</v>
      </c>
      <c r="E472" s="36">
        <v>334317.53000000003</v>
      </c>
      <c r="F472" s="36">
        <v>73636.09</v>
      </c>
      <c r="G472" s="36">
        <v>260681.42</v>
      </c>
      <c r="H472" s="36">
        <v>170</v>
      </c>
      <c r="I472" s="36">
        <v>30.780799999999999</v>
      </c>
      <c r="J472" s="36">
        <v>31.495999999999999</v>
      </c>
      <c r="K472" s="36">
        <v>1066.94</v>
      </c>
      <c r="L472" s="36">
        <v>1063.08</v>
      </c>
      <c r="M472" s="36">
        <v>1066.94</v>
      </c>
    </row>
    <row r="473" spans="3:13" x14ac:dyDescent="0.25">
      <c r="C473" s="15">
        <f t="shared" si="34"/>
        <v>45688</v>
      </c>
      <c r="D473" s="35">
        <v>45677</v>
      </c>
      <c r="E473" s="36">
        <v>330737.13</v>
      </c>
      <c r="F473" s="36">
        <v>71909.22</v>
      </c>
      <c r="G473" s="36">
        <v>258827.92</v>
      </c>
      <c r="H473" s="36">
        <v>0</v>
      </c>
      <c r="I473" s="36">
        <v>30.543900000000001</v>
      </c>
      <c r="J473" s="36">
        <v>31.140999999999998</v>
      </c>
      <c r="K473" s="36">
        <v>1064.51</v>
      </c>
      <c r="L473" s="36">
        <v>1061.3399999999999</v>
      </c>
      <c r="M473" s="36">
        <v>1064.51</v>
      </c>
    </row>
    <row r="474" spans="3:13" x14ac:dyDescent="0.25">
      <c r="C474" s="15">
        <f t="shared" si="34"/>
        <v>45688</v>
      </c>
      <c r="D474" s="35">
        <v>45676</v>
      </c>
      <c r="E474" s="36">
        <v>330737.13</v>
      </c>
      <c r="F474" s="36">
        <v>71909.22</v>
      </c>
      <c r="G474" s="36">
        <v>258827.92</v>
      </c>
      <c r="H474" s="36">
        <v>0</v>
      </c>
      <c r="I474" s="36">
        <v>30.367000000000001</v>
      </c>
      <c r="J474" s="36">
        <v>31.140999999999998</v>
      </c>
      <c r="K474" s="36">
        <v>1066.4100000000001</v>
      </c>
      <c r="L474" s="36">
        <v>1075.69</v>
      </c>
      <c r="M474" s="36">
        <v>1066.4100000000001</v>
      </c>
    </row>
    <row r="475" spans="3:13" x14ac:dyDescent="0.25">
      <c r="C475" s="15">
        <f t="shared" si="34"/>
        <v>45688</v>
      </c>
      <c r="D475" s="35">
        <v>45675</v>
      </c>
      <c r="E475" s="36">
        <v>330737.13</v>
      </c>
      <c r="F475" s="36">
        <v>71909.22</v>
      </c>
      <c r="G475" s="36">
        <v>258827.92</v>
      </c>
      <c r="H475" s="36">
        <v>0</v>
      </c>
      <c r="I475" s="36">
        <v>30.367000000000001</v>
      </c>
      <c r="J475" s="36">
        <v>31.140999999999998</v>
      </c>
      <c r="K475" s="36">
        <v>1066.4100000000001</v>
      </c>
      <c r="L475" s="36">
        <v>1075.69</v>
      </c>
      <c r="M475" s="36">
        <v>1066.4100000000001</v>
      </c>
    </row>
    <row r="476" spans="3:13" x14ac:dyDescent="0.25">
      <c r="C476" s="15">
        <f t="shared" si="34"/>
        <v>45688</v>
      </c>
      <c r="D476" s="35">
        <v>45674</v>
      </c>
      <c r="E476" s="36">
        <v>330737.13</v>
      </c>
      <c r="F476" s="36">
        <v>71909.22</v>
      </c>
      <c r="G476" s="36">
        <v>258827.92</v>
      </c>
      <c r="H476" s="36">
        <v>0</v>
      </c>
      <c r="I476" s="36">
        <v>30.367000000000001</v>
      </c>
      <c r="J476" s="36">
        <v>31.140999999999998</v>
      </c>
      <c r="K476" s="36">
        <v>1066.4100000000001</v>
      </c>
      <c r="L476" s="36">
        <v>1075.69</v>
      </c>
      <c r="M476" s="36">
        <v>1066.4100000000001</v>
      </c>
    </row>
    <row r="477" spans="3:13" x14ac:dyDescent="0.25">
      <c r="C477" s="15">
        <f t="shared" si="34"/>
        <v>45688</v>
      </c>
      <c r="D477" s="35">
        <v>45673</v>
      </c>
      <c r="E477" s="36">
        <v>329401.56</v>
      </c>
      <c r="F477" s="36">
        <v>71859.95</v>
      </c>
      <c r="G477" s="36">
        <v>257541.63</v>
      </c>
      <c r="H477" s="36">
        <v>38</v>
      </c>
      <c r="I477" s="36">
        <v>30.814499999999999</v>
      </c>
      <c r="J477" s="36">
        <v>31.725000000000001</v>
      </c>
      <c r="K477" s="36">
        <v>1069.19</v>
      </c>
      <c r="L477" s="36">
        <v>1045.32</v>
      </c>
      <c r="M477" s="36">
        <v>1069.19</v>
      </c>
    </row>
    <row r="478" spans="3:13" x14ac:dyDescent="0.25">
      <c r="C478" s="15">
        <f t="shared" si="34"/>
        <v>45688</v>
      </c>
      <c r="D478" s="35">
        <v>45672</v>
      </c>
      <c r="E478" s="36">
        <v>328799.96999999997</v>
      </c>
      <c r="F478" s="36">
        <v>71804.73</v>
      </c>
      <c r="G478" s="36">
        <v>256995.25</v>
      </c>
      <c r="H478" s="36">
        <v>14</v>
      </c>
      <c r="I478" s="36">
        <v>30.652999999999999</v>
      </c>
      <c r="J478" s="36">
        <v>31.530999999999999</v>
      </c>
      <c r="K478" s="36">
        <v>1043.6600000000001</v>
      </c>
      <c r="L478" s="36">
        <v>1045.3</v>
      </c>
      <c r="M478" s="36">
        <v>1043.6600000000001</v>
      </c>
    </row>
    <row r="479" spans="3:13" x14ac:dyDescent="0.25">
      <c r="C479" s="15">
        <f t="shared" si="34"/>
        <v>45688</v>
      </c>
      <c r="D479" s="35">
        <v>45671</v>
      </c>
      <c r="E479" s="36">
        <v>327590.21999999997</v>
      </c>
      <c r="F479" s="36">
        <v>71652.98</v>
      </c>
      <c r="G479" s="36">
        <v>255937.23</v>
      </c>
      <c r="H479" s="36">
        <v>32</v>
      </c>
      <c r="I479" s="36">
        <v>29.903600000000001</v>
      </c>
      <c r="J479" s="36">
        <v>30.350999999999999</v>
      </c>
      <c r="K479" s="36">
        <v>1036.94</v>
      </c>
      <c r="L479" s="36">
        <v>1041.98</v>
      </c>
      <c r="M479" s="36">
        <v>1036.94</v>
      </c>
    </row>
    <row r="480" spans="3:13" x14ac:dyDescent="0.25">
      <c r="C480" s="15">
        <f t="shared" si="34"/>
        <v>45688</v>
      </c>
      <c r="D480" s="35">
        <v>45670</v>
      </c>
      <c r="E480" s="36">
        <v>324534.5</v>
      </c>
      <c r="F480" s="36">
        <v>73828.039999999994</v>
      </c>
      <c r="G480" s="36">
        <v>250706.45</v>
      </c>
      <c r="H480" s="36">
        <v>32</v>
      </c>
      <c r="I480" s="36">
        <v>29.613199999999999</v>
      </c>
      <c r="J480" s="36">
        <v>30.309000000000001</v>
      </c>
      <c r="K480" s="36">
        <v>1059.33</v>
      </c>
      <c r="L480" s="36">
        <v>1061.51</v>
      </c>
      <c r="M480" s="36">
        <v>1059.33</v>
      </c>
    </row>
    <row r="481" spans="3:13" x14ac:dyDescent="0.25">
      <c r="C481" s="15">
        <f t="shared" si="34"/>
        <v>45688</v>
      </c>
      <c r="D481" s="35">
        <v>45669</v>
      </c>
      <c r="E481" s="36">
        <v>324448.46999999997</v>
      </c>
      <c r="F481" s="36">
        <v>73661.41</v>
      </c>
      <c r="G481" s="36">
        <v>250787.08</v>
      </c>
      <c r="H481" s="36">
        <v>0</v>
      </c>
      <c r="I481" s="36">
        <v>30.407699999999998</v>
      </c>
      <c r="J481" s="36">
        <v>31.314</v>
      </c>
      <c r="K481" s="36">
        <v>1061.55</v>
      </c>
      <c r="L481" s="36">
        <v>1066.46</v>
      </c>
      <c r="M481" s="36">
        <v>1061.55</v>
      </c>
    </row>
    <row r="482" spans="3:13" x14ac:dyDescent="0.25">
      <c r="C482" s="15">
        <f t="shared" si="34"/>
        <v>45688</v>
      </c>
      <c r="D482" s="35">
        <v>45668</v>
      </c>
      <c r="E482" s="36">
        <v>324448.46999999997</v>
      </c>
      <c r="F482" s="36">
        <v>73661.41</v>
      </c>
      <c r="G482" s="36">
        <v>250787.08</v>
      </c>
      <c r="H482" s="36">
        <v>0</v>
      </c>
      <c r="I482" s="36">
        <v>30.407699999999998</v>
      </c>
      <c r="J482" s="36">
        <v>31.314</v>
      </c>
      <c r="K482" s="36">
        <v>1061.55</v>
      </c>
      <c r="L482" s="36">
        <v>1066.46</v>
      </c>
      <c r="M482" s="36">
        <v>1061.55</v>
      </c>
    </row>
    <row r="483" spans="3:13" x14ac:dyDescent="0.25">
      <c r="C483" s="15">
        <f t="shared" si="34"/>
        <v>45688</v>
      </c>
      <c r="D483" s="35">
        <v>45667</v>
      </c>
      <c r="E483" s="36">
        <v>324448.46999999997</v>
      </c>
      <c r="F483" s="36">
        <v>73661.41</v>
      </c>
      <c r="G483" s="36">
        <v>250787.08</v>
      </c>
      <c r="H483" s="36">
        <v>33</v>
      </c>
      <c r="I483" s="36">
        <v>30.407699999999998</v>
      </c>
      <c r="J483" s="36">
        <v>31.314</v>
      </c>
      <c r="K483" s="36">
        <v>1061.55</v>
      </c>
      <c r="L483" s="36">
        <v>1066.46</v>
      </c>
      <c r="M483" s="36">
        <v>1061.55</v>
      </c>
    </row>
    <row r="484" spans="3:13" x14ac:dyDescent="0.25">
      <c r="C484" s="15">
        <f t="shared" si="34"/>
        <v>45688</v>
      </c>
      <c r="D484" s="35">
        <v>45666</v>
      </c>
      <c r="E484" s="36">
        <v>322899.94</v>
      </c>
      <c r="F484" s="36">
        <v>73661.41</v>
      </c>
      <c r="G484" s="36">
        <v>249238.52</v>
      </c>
      <c r="H484" s="36">
        <v>164</v>
      </c>
      <c r="I484" s="36">
        <v>30.133500000000002</v>
      </c>
      <c r="J484" s="36">
        <v>31.015000000000001</v>
      </c>
      <c r="K484" s="36">
        <v>1056.44</v>
      </c>
      <c r="L484" s="36">
        <v>1059.1600000000001</v>
      </c>
      <c r="M484" s="36">
        <v>1056.44</v>
      </c>
    </row>
    <row r="485" spans="3:13" x14ac:dyDescent="0.25">
      <c r="C485" s="15">
        <f t="shared" si="34"/>
        <v>45688</v>
      </c>
      <c r="D485" s="35">
        <v>45665</v>
      </c>
      <c r="E485" s="36">
        <v>322563.94</v>
      </c>
      <c r="F485" s="36">
        <v>73499.740000000005</v>
      </c>
      <c r="G485" s="36">
        <v>249064.19</v>
      </c>
      <c r="H485" s="36">
        <v>35</v>
      </c>
      <c r="I485" s="36">
        <v>30.104500000000002</v>
      </c>
      <c r="J485" s="36">
        <v>30.69</v>
      </c>
      <c r="K485" s="36">
        <v>1054.05</v>
      </c>
      <c r="L485" s="36">
        <v>1056.92</v>
      </c>
      <c r="M485" s="36">
        <v>1054.05</v>
      </c>
    </row>
    <row r="486" spans="3:13" x14ac:dyDescent="0.25">
      <c r="C486" s="15">
        <f t="shared" si="34"/>
        <v>45688</v>
      </c>
      <c r="D486" s="35">
        <v>45664</v>
      </c>
      <c r="E486" s="36">
        <v>320047.90999999997</v>
      </c>
      <c r="F486" s="36">
        <v>73242.38</v>
      </c>
      <c r="G486" s="36">
        <v>246805.53</v>
      </c>
      <c r="H486" s="36">
        <v>56</v>
      </c>
      <c r="I486" s="36">
        <v>30.051200000000001</v>
      </c>
      <c r="J486" s="36">
        <v>30.686</v>
      </c>
      <c r="K486" s="36">
        <v>1055.27</v>
      </c>
      <c r="L486" s="36">
        <v>1040.53</v>
      </c>
      <c r="M486" s="36">
        <v>1055.27</v>
      </c>
    </row>
    <row r="487" spans="3:13" x14ac:dyDescent="0.25">
      <c r="C487" s="15">
        <f t="shared" si="34"/>
        <v>45688</v>
      </c>
      <c r="D487" s="35">
        <v>45663</v>
      </c>
      <c r="E487" s="36">
        <v>317707.31</v>
      </c>
      <c r="F487" s="36">
        <v>72501.59</v>
      </c>
      <c r="G487" s="36">
        <v>245205.77</v>
      </c>
      <c r="H487" s="36">
        <v>184</v>
      </c>
      <c r="I487" s="36">
        <v>29.957000000000001</v>
      </c>
      <c r="J487" s="36">
        <v>30.582999999999998</v>
      </c>
      <c r="K487" s="36">
        <v>1040.21</v>
      </c>
      <c r="L487" s="36">
        <v>1040.49</v>
      </c>
      <c r="M487" s="36">
        <v>1040.21</v>
      </c>
    </row>
    <row r="488" spans="3:13" x14ac:dyDescent="0.25">
      <c r="C488" s="15">
        <f t="shared" si="34"/>
        <v>45688</v>
      </c>
      <c r="D488" s="35">
        <v>45662</v>
      </c>
      <c r="E488" s="36">
        <v>319008.13</v>
      </c>
      <c r="F488" s="36">
        <v>72355.66</v>
      </c>
      <c r="G488" s="36">
        <v>246652.47</v>
      </c>
      <c r="H488" s="36">
        <v>0</v>
      </c>
      <c r="I488" s="36">
        <v>29.623000000000001</v>
      </c>
      <c r="J488" s="36">
        <v>30.065000000000001</v>
      </c>
      <c r="K488" s="36">
        <v>1040.77</v>
      </c>
      <c r="L488" s="36">
        <v>1041.45</v>
      </c>
      <c r="M488" s="36">
        <v>1040.77</v>
      </c>
    </row>
    <row r="489" spans="3:13" x14ac:dyDescent="0.25">
      <c r="C489" s="15">
        <f t="shared" si="34"/>
        <v>45688</v>
      </c>
      <c r="D489" s="35">
        <v>45661</v>
      </c>
      <c r="E489" s="36">
        <v>319008.13</v>
      </c>
      <c r="F489" s="36">
        <v>72355.66</v>
      </c>
      <c r="G489" s="36">
        <v>246652.47</v>
      </c>
      <c r="H489" s="36">
        <v>0</v>
      </c>
      <c r="I489" s="36">
        <v>29.623000000000001</v>
      </c>
      <c r="J489" s="36">
        <v>30.065000000000001</v>
      </c>
      <c r="K489" s="36">
        <v>1040.77</v>
      </c>
      <c r="L489" s="36">
        <v>1041.45</v>
      </c>
      <c r="M489" s="36">
        <v>1040.77</v>
      </c>
    </row>
    <row r="490" spans="3:13" x14ac:dyDescent="0.25">
      <c r="C490" s="15">
        <f t="shared" si="34"/>
        <v>45688</v>
      </c>
      <c r="D490" s="35">
        <v>45660</v>
      </c>
      <c r="E490" s="36">
        <v>319008.13</v>
      </c>
      <c r="F490" s="36">
        <v>72355.66</v>
      </c>
      <c r="G490" s="36">
        <v>246652.47</v>
      </c>
      <c r="H490" s="36">
        <v>3</v>
      </c>
      <c r="I490" s="36">
        <v>29.623000000000001</v>
      </c>
      <c r="J490" s="36">
        <v>30.065000000000001</v>
      </c>
      <c r="K490" s="36">
        <v>1040.77</v>
      </c>
      <c r="L490" s="36">
        <v>1041.45</v>
      </c>
      <c r="M490" s="36">
        <v>1040.77</v>
      </c>
    </row>
    <row r="491" spans="3:13" x14ac:dyDescent="0.25">
      <c r="C491" s="15">
        <f t="shared" si="34"/>
        <v>45688</v>
      </c>
      <c r="D491" s="35">
        <v>45659</v>
      </c>
      <c r="E491" s="36">
        <v>318895.71999999997</v>
      </c>
      <c r="F491" s="36">
        <v>72355.66</v>
      </c>
      <c r="G491" s="36">
        <v>246540.03</v>
      </c>
      <c r="H491" s="36">
        <v>251</v>
      </c>
      <c r="I491" s="36">
        <v>29.568999999999999</v>
      </c>
      <c r="J491" s="36">
        <v>29.9</v>
      </c>
      <c r="K491" s="36">
        <v>1041.33</v>
      </c>
      <c r="L491" s="36">
        <v>1044.6199999999999</v>
      </c>
      <c r="M491" s="36">
        <v>1041.33</v>
      </c>
    </row>
    <row r="492" spans="3:13" x14ac:dyDescent="0.25">
      <c r="C492" s="15">
        <f t="shared" si="34"/>
        <v>45688</v>
      </c>
      <c r="D492" s="35">
        <v>45658</v>
      </c>
      <c r="E492" s="36">
        <v>318618.63</v>
      </c>
      <c r="F492" s="36">
        <v>72355.66</v>
      </c>
      <c r="G492" s="36">
        <v>246262.94</v>
      </c>
      <c r="H492" s="36">
        <v>0</v>
      </c>
      <c r="I492" s="36">
        <v>28.902100000000001</v>
      </c>
      <c r="J492" s="36">
        <v>29.242000000000001</v>
      </c>
      <c r="K492" s="36">
        <v>1022.14</v>
      </c>
      <c r="L492" s="36">
        <v>1043.92</v>
      </c>
      <c r="M492" s="36">
        <v>1022.14</v>
      </c>
    </row>
    <row r="493" spans="3:13" x14ac:dyDescent="0.25">
      <c r="C493" s="15">
        <f t="shared" si="34"/>
        <v>45688</v>
      </c>
      <c r="D493" s="35">
        <v>45657</v>
      </c>
      <c r="E493" s="36">
        <v>318618.63</v>
      </c>
      <c r="F493" s="36">
        <v>72355.66</v>
      </c>
      <c r="G493" s="36">
        <v>246262.94</v>
      </c>
      <c r="H493" s="36">
        <v>72</v>
      </c>
      <c r="I493" s="36">
        <v>28.902100000000001</v>
      </c>
      <c r="J493" s="36">
        <v>29.242000000000001</v>
      </c>
      <c r="K493" s="36">
        <v>1022.14</v>
      </c>
      <c r="L493" s="36">
        <v>1043.92</v>
      </c>
      <c r="M493" s="36">
        <v>1022.14</v>
      </c>
    </row>
    <row r="494" spans="3:13" x14ac:dyDescent="0.25">
      <c r="C494" s="15">
        <f t="shared" si="34"/>
        <v>45688</v>
      </c>
      <c r="D494" s="35">
        <v>45656</v>
      </c>
      <c r="E494" s="36">
        <v>317295.59000000003</v>
      </c>
      <c r="F494" s="36">
        <v>72355.66</v>
      </c>
      <c r="G494" s="36">
        <v>244939.91</v>
      </c>
      <c r="H494" s="36">
        <v>978</v>
      </c>
      <c r="I494" s="36">
        <v>28.950800000000001</v>
      </c>
      <c r="J494" s="36">
        <v>29.411999999999999</v>
      </c>
      <c r="K494" s="36">
        <v>1035.29</v>
      </c>
      <c r="L494" s="36">
        <v>1043.92</v>
      </c>
      <c r="M494" s="36">
        <v>1035.29</v>
      </c>
    </row>
    <row r="495" spans="3:13" x14ac:dyDescent="0.25">
      <c r="C495" s="15">
        <f t="shared" si="34"/>
        <v>45657</v>
      </c>
      <c r="D495" s="35">
        <v>45655</v>
      </c>
      <c r="E495" s="36">
        <v>316032.90999999997</v>
      </c>
      <c r="F495" s="36">
        <v>72031.45</v>
      </c>
      <c r="G495" s="36">
        <v>244001.44</v>
      </c>
      <c r="H495" s="36">
        <v>0</v>
      </c>
      <c r="I495" s="36">
        <v>29.385000000000002</v>
      </c>
      <c r="J495" s="36">
        <v>29.655000000000001</v>
      </c>
      <c r="K495" s="36">
        <v>1039.1600000000001</v>
      </c>
      <c r="L495" s="36">
        <v>1044.0899999999999</v>
      </c>
      <c r="M495" s="36">
        <v>1039.1600000000001</v>
      </c>
    </row>
    <row r="496" spans="3:13" x14ac:dyDescent="0.25">
      <c r="C496" s="15">
        <f t="shared" si="34"/>
        <v>45657</v>
      </c>
      <c r="D496" s="35">
        <v>45654</v>
      </c>
      <c r="E496" s="36">
        <v>316032.90999999997</v>
      </c>
      <c r="F496" s="36">
        <v>72031.45</v>
      </c>
      <c r="G496" s="36">
        <v>244001.44</v>
      </c>
      <c r="H496" s="36">
        <v>0</v>
      </c>
      <c r="I496" s="36">
        <v>29.385000000000002</v>
      </c>
      <c r="J496" s="36">
        <v>29.655000000000001</v>
      </c>
      <c r="K496" s="36">
        <v>1039.1600000000001</v>
      </c>
      <c r="L496" s="36">
        <v>1044.0899999999999</v>
      </c>
      <c r="M496" s="36">
        <v>1039.1600000000001</v>
      </c>
    </row>
    <row r="497" spans="3:13" x14ac:dyDescent="0.25">
      <c r="C497" s="15">
        <f t="shared" si="34"/>
        <v>45657</v>
      </c>
      <c r="D497" s="35">
        <v>45653</v>
      </c>
      <c r="E497" s="36">
        <v>316032.90999999997</v>
      </c>
      <c r="F497" s="36">
        <v>72031.45</v>
      </c>
      <c r="G497" s="36">
        <v>244001.44</v>
      </c>
      <c r="H497" s="36">
        <v>80</v>
      </c>
      <c r="I497" s="36">
        <v>29.385000000000002</v>
      </c>
      <c r="J497" s="36">
        <v>29.655000000000001</v>
      </c>
      <c r="K497" s="36">
        <v>1039.1600000000001</v>
      </c>
      <c r="L497" s="36">
        <v>1044.0899999999999</v>
      </c>
      <c r="M497" s="36">
        <v>1039.1600000000001</v>
      </c>
    </row>
    <row r="498" spans="3:13" x14ac:dyDescent="0.25">
      <c r="C498" s="15">
        <f t="shared" si="34"/>
        <v>45657</v>
      </c>
      <c r="D498" s="35">
        <v>45652</v>
      </c>
      <c r="E498" s="36">
        <v>316160.03000000003</v>
      </c>
      <c r="F498" s="36">
        <v>74623.12</v>
      </c>
      <c r="G498" s="36">
        <v>241536.92</v>
      </c>
      <c r="H498" s="36">
        <v>10</v>
      </c>
      <c r="I498" s="36">
        <v>29.809100000000001</v>
      </c>
      <c r="J498" s="36">
        <v>30.047000000000001</v>
      </c>
      <c r="K498" s="36">
        <v>1034.53</v>
      </c>
      <c r="L498" s="36">
        <v>1029.05</v>
      </c>
      <c r="M498" s="36">
        <v>1034.53</v>
      </c>
    </row>
    <row r="499" spans="3:13" x14ac:dyDescent="0.25">
      <c r="C499" s="15">
        <f t="shared" si="34"/>
        <v>45657</v>
      </c>
      <c r="D499" s="35">
        <v>45651</v>
      </c>
      <c r="E499" s="36">
        <v>314826.65999999997</v>
      </c>
      <c r="F499" s="36">
        <v>74623.12</v>
      </c>
      <c r="G499" s="36">
        <v>240203.53</v>
      </c>
      <c r="H499" s="36">
        <v>0</v>
      </c>
      <c r="I499" s="36">
        <v>29.661000000000001</v>
      </c>
      <c r="J499" s="36">
        <v>29.974</v>
      </c>
      <c r="K499" s="36">
        <v>1035.54</v>
      </c>
      <c r="L499" s="36">
        <v>1029.6400000000001</v>
      </c>
      <c r="M499" s="36">
        <v>1035.54</v>
      </c>
    </row>
    <row r="500" spans="3:13" x14ac:dyDescent="0.25">
      <c r="C500" s="15">
        <f t="shared" si="34"/>
        <v>45657</v>
      </c>
      <c r="D500" s="35">
        <v>45650</v>
      </c>
      <c r="E500" s="36">
        <v>314826.65999999997</v>
      </c>
      <c r="F500" s="36">
        <v>74623.12</v>
      </c>
      <c r="G500" s="36">
        <v>240203.53</v>
      </c>
      <c r="H500" s="36">
        <v>10</v>
      </c>
      <c r="I500" s="36">
        <v>29.661000000000001</v>
      </c>
      <c r="J500" s="36">
        <v>29.974</v>
      </c>
      <c r="K500" s="36">
        <v>1036.69</v>
      </c>
      <c r="L500" s="36">
        <v>1029.43</v>
      </c>
      <c r="M500" s="36">
        <v>1036.69</v>
      </c>
    </row>
    <row r="501" spans="3:13" x14ac:dyDescent="0.25">
      <c r="C501" s="15">
        <f t="shared" si="34"/>
        <v>45657</v>
      </c>
      <c r="D501" s="35">
        <v>45649</v>
      </c>
      <c r="E501" s="36">
        <v>313338.40999999997</v>
      </c>
      <c r="F501" s="36">
        <v>78078.52</v>
      </c>
      <c r="G501" s="36">
        <v>235259.88</v>
      </c>
      <c r="H501" s="36">
        <v>28</v>
      </c>
      <c r="I501" s="36">
        <v>29.650700000000001</v>
      </c>
      <c r="J501" s="36">
        <v>29.888000000000002</v>
      </c>
      <c r="K501" s="36">
        <v>1037.83</v>
      </c>
      <c r="L501" s="36">
        <v>1029.33</v>
      </c>
      <c r="M501" s="36">
        <v>1037.83</v>
      </c>
    </row>
    <row r="502" spans="3:13" x14ac:dyDescent="0.25">
      <c r="C502" s="15">
        <f t="shared" si="34"/>
        <v>45657</v>
      </c>
      <c r="D502" s="35">
        <v>45648</v>
      </c>
      <c r="E502" s="36">
        <v>313574.75</v>
      </c>
      <c r="F502" s="36">
        <v>78078.52</v>
      </c>
      <c r="G502" s="36">
        <v>235496.23</v>
      </c>
      <c r="H502" s="36">
        <v>0</v>
      </c>
      <c r="I502" s="36">
        <v>29.519500000000001</v>
      </c>
      <c r="J502" s="36">
        <v>29.66</v>
      </c>
      <c r="K502" s="36">
        <v>1015.8</v>
      </c>
      <c r="L502" s="36">
        <v>1029.3699999999999</v>
      </c>
      <c r="M502" s="36">
        <v>1015.8</v>
      </c>
    </row>
    <row r="503" spans="3:13" x14ac:dyDescent="0.25">
      <c r="C503" s="15">
        <f t="shared" si="34"/>
        <v>45657</v>
      </c>
      <c r="D503" s="35">
        <v>45647</v>
      </c>
      <c r="E503" s="36">
        <v>313574.75</v>
      </c>
      <c r="F503" s="36">
        <v>78078.52</v>
      </c>
      <c r="G503" s="36">
        <v>235496.23</v>
      </c>
      <c r="H503" s="36">
        <v>0</v>
      </c>
      <c r="I503" s="36">
        <v>29.519500000000001</v>
      </c>
      <c r="J503" s="36">
        <v>29.66</v>
      </c>
      <c r="K503" s="36">
        <v>1015.8</v>
      </c>
      <c r="L503" s="36">
        <v>1029.3699999999999</v>
      </c>
      <c r="M503" s="36">
        <v>1015.8</v>
      </c>
    </row>
    <row r="504" spans="3:13" x14ac:dyDescent="0.25">
      <c r="C504" s="15">
        <f t="shared" si="34"/>
        <v>45657</v>
      </c>
      <c r="D504" s="35">
        <v>45646</v>
      </c>
      <c r="E504" s="36">
        <v>313574.75</v>
      </c>
      <c r="F504" s="36">
        <v>78078.52</v>
      </c>
      <c r="G504" s="36">
        <v>235496.23</v>
      </c>
      <c r="H504" s="36">
        <v>26</v>
      </c>
      <c r="I504" s="36">
        <v>29.519500000000001</v>
      </c>
      <c r="J504" s="36">
        <v>29.66</v>
      </c>
      <c r="K504" s="36">
        <v>1015.8</v>
      </c>
      <c r="L504" s="36">
        <v>1029.3699999999999</v>
      </c>
      <c r="M504" s="36">
        <v>1015.8</v>
      </c>
    </row>
    <row r="505" spans="3:13" x14ac:dyDescent="0.25">
      <c r="C505" s="15">
        <f t="shared" si="34"/>
        <v>45657</v>
      </c>
      <c r="D505" s="35">
        <v>45645</v>
      </c>
      <c r="E505" s="36">
        <v>312399.40999999997</v>
      </c>
      <c r="F505" s="36">
        <v>78078.52</v>
      </c>
      <c r="G505" s="36">
        <v>234320.88</v>
      </c>
      <c r="H505" s="36">
        <v>45</v>
      </c>
      <c r="I505" s="36">
        <v>29.048500000000001</v>
      </c>
      <c r="J505" s="36">
        <v>29.094000000000001</v>
      </c>
      <c r="K505" s="36">
        <v>1029.07</v>
      </c>
      <c r="L505" s="36">
        <v>1029.3499999999999</v>
      </c>
      <c r="M505" s="36">
        <v>1029.07</v>
      </c>
    </row>
    <row r="506" spans="3:13" x14ac:dyDescent="0.25">
      <c r="C506" s="15">
        <f t="shared" si="34"/>
        <v>45657</v>
      </c>
      <c r="D506" s="35">
        <v>45644</v>
      </c>
      <c r="E506" s="36">
        <v>310617.56</v>
      </c>
      <c r="F506" s="36">
        <v>78078.52</v>
      </c>
      <c r="G506" s="36">
        <v>232539.06</v>
      </c>
      <c r="H506" s="36">
        <v>193</v>
      </c>
      <c r="I506" s="36">
        <v>29.35</v>
      </c>
      <c r="J506" s="36">
        <v>30.41</v>
      </c>
      <c r="K506" s="36">
        <v>1054.02</v>
      </c>
      <c r="L506" s="36">
        <v>1071.17</v>
      </c>
      <c r="M506" s="36">
        <v>1054.02</v>
      </c>
    </row>
    <row r="507" spans="3:13" x14ac:dyDescent="0.25">
      <c r="C507" s="15">
        <f t="shared" si="34"/>
        <v>45657</v>
      </c>
      <c r="D507" s="35">
        <v>45643</v>
      </c>
      <c r="E507" s="36">
        <v>310025.38</v>
      </c>
      <c r="F507" s="36">
        <v>76737.05</v>
      </c>
      <c r="G507" s="36">
        <v>233288.3</v>
      </c>
      <c r="H507" s="36">
        <v>252</v>
      </c>
      <c r="I507" s="36">
        <v>30.541</v>
      </c>
      <c r="J507" s="36">
        <v>30.573</v>
      </c>
      <c r="K507" s="36">
        <v>1057.22</v>
      </c>
      <c r="L507" s="36">
        <v>1071.5</v>
      </c>
      <c r="M507" s="36">
        <v>1057.22</v>
      </c>
    </row>
    <row r="508" spans="3:13" x14ac:dyDescent="0.25">
      <c r="C508" s="15">
        <f t="shared" si="34"/>
        <v>45657</v>
      </c>
      <c r="D508" s="35">
        <v>45642</v>
      </c>
      <c r="E508" s="36">
        <v>307725.19</v>
      </c>
      <c r="F508" s="36">
        <v>76737.05</v>
      </c>
      <c r="G508" s="36">
        <v>230988.13</v>
      </c>
      <c r="H508" s="36">
        <v>9</v>
      </c>
      <c r="I508" s="36">
        <v>30.549800000000001</v>
      </c>
      <c r="J508" s="36">
        <v>30.696999999999999</v>
      </c>
      <c r="K508" s="36">
        <v>1059.3499999999999</v>
      </c>
      <c r="L508" s="36">
        <v>1071.57</v>
      </c>
      <c r="M508" s="36">
        <v>1059.3499999999999</v>
      </c>
    </row>
    <row r="509" spans="3:13" x14ac:dyDescent="0.25">
      <c r="C509" s="15">
        <f t="shared" si="34"/>
        <v>45657</v>
      </c>
      <c r="D509" s="35">
        <v>45641</v>
      </c>
      <c r="E509" s="36">
        <v>308339.75</v>
      </c>
      <c r="F509" s="36">
        <v>76737.05</v>
      </c>
      <c r="G509" s="36">
        <v>231602.67</v>
      </c>
      <c r="H509" s="36">
        <v>0</v>
      </c>
      <c r="I509" s="36">
        <v>30.553000000000001</v>
      </c>
      <c r="J509" s="36">
        <v>30.655000000000001</v>
      </c>
      <c r="K509" s="36">
        <v>1066.5999999999999</v>
      </c>
      <c r="L509" s="36">
        <v>1073.06</v>
      </c>
      <c r="M509" s="36">
        <v>1066.5999999999999</v>
      </c>
    </row>
    <row r="510" spans="3:13" x14ac:dyDescent="0.25">
      <c r="C510" s="15">
        <f t="shared" si="34"/>
        <v>45657</v>
      </c>
      <c r="D510" s="35">
        <v>45640</v>
      </c>
      <c r="E510" s="36">
        <v>308339.75</v>
      </c>
      <c r="F510" s="36">
        <v>76737.05</v>
      </c>
      <c r="G510" s="36">
        <v>231602.67</v>
      </c>
      <c r="H510" s="36">
        <v>0</v>
      </c>
      <c r="I510" s="36">
        <v>30.553000000000001</v>
      </c>
      <c r="J510" s="36">
        <v>30.655000000000001</v>
      </c>
      <c r="K510" s="36">
        <v>1066.5999999999999</v>
      </c>
      <c r="L510" s="36">
        <v>1073.06</v>
      </c>
      <c r="M510" s="36">
        <v>1066.5999999999999</v>
      </c>
    </row>
    <row r="511" spans="3:13" x14ac:dyDescent="0.25">
      <c r="C511" s="15">
        <f t="shared" si="34"/>
        <v>45657</v>
      </c>
      <c r="D511" s="35">
        <v>45639</v>
      </c>
      <c r="E511" s="36">
        <v>308339.75</v>
      </c>
      <c r="F511" s="36">
        <v>76737.05</v>
      </c>
      <c r="G511" s="36">
        <v>231602.67</v>
      </c>
      <c r="H511" s="36">
        <v>13</v>
      </c>
      <c r="I511" s="36">
        <v>30.553000000000001</v>
      </c>
      <c r="J511" s="36">
        <v>30.655000000000001</v>
      </c>
      <c r="K511" s="36">
        <v>1066.5999999999999</v>
      </c>
      <c r="L511" s="36">
        <v>1073.06</v>
      </c>
      <c r="M511" s="36">
        <v>1066.5999999999999</v>
      </c>
    </row>
    <row r="512" spans="3:13" x14ac:dyDescent="0.25">
      <c r="C512" s="15">
        <f t="shared" si="34"/>
        <v>45657</v>
      </c>
      <c r="D512" s="35">
        <v>45638</v>
      </c>
      <c r="E512" s="36">
        <v>307818.03000000003</v>
      </c>
      <c r="F512" s="36">
        <v>76529.2</v>
      </c>
      <c r="G512" s="36">
        <v>231288.83</v>
      </c>
      <c r="H512" s="36">
        <v>124</v>
      </c>
      <c r="I512" s="36">
        <v>30.995999999999999</v>
      </c>
      <c r="J512" s="36">
        <v>31.228000000000002</v>
      </c>
      <c r="K512" s="36">
        <v>1097.77</v>
      </c>
      <c r="L512" s="36">
        <v>1103.68</v>
      </c>
      <c r="M512" s="36">
        <v>1097.77</v>
      </c>
    </row>
    <row r="513" spans="3:13" x14ac:dyDescent="0.25">
      <c r="C513" s="15">
        <f t="shared" si="34"/>
        <v>45657</v>
      </c>
      <c r="D513" s="35">
        <v>45637</v>
      </c>
      <c r="E513" s="36">
        <v>307822.40999999997</v>
      </c>
      <c r="F513" s="36">
        <v>76529.2</v>
      </c>
      <c r="G513" s="36">
        <v>231293.2</v>
      </c>
      <c r="H513" s="36">
        <v>400</v>
      </c>
      <c r="I513" s="36">
        <v>31.900500000000001</v>
      </c>
      <c r="J513" s="36">
        <v>32.561999999999998</v>
      </c>
      <c r="K513" s="36">
        <v>1085.55</v>
      </c>
      <c r="L513" s="36">
        <v>1095.46</v>
      </c>
      <c r="M513" s="36">
        <v>1085.55</v>
      </c>
    </row>
    <row r="514" spans="3:13" x14ac:dyDescent="0.25">
      <c r="C514" s="15">
        <f t="shared" si="34"/>
        <v>45657</v>
      </c>
      <c r="D514" s="35">
        <v>45636</v>
      </c>
      <c r="E514" s="36">
        <v>307615.56</v>
      </c>
      <c r="F514" s="36">
        <v>76529.2</v>
      </c>
      <c r="G514" s="36">
        <v>231086.34</v>
      </c>
      <c r="H514" s="36">
        <v>586</v>
      </c>
      <c r="I514" s="36">
        <v>31.9085</v>
      </c>
      <c r="J514" s="36">
        <v>32.363</v>
      </c>
      <c r="K514" s="36">
        <v>1089.32</v>
      </c>
      <c r="L514" s="36">
        <v>1075.26</v>
      </c>
      <c r="M514" s="36">
        <v>1089.32</v>
      </c>
    </row>
    <row r="515" spans="3:13" x14ac:dyDescent="0.25">
      <c r="C515" s="15">
        <f t="shared" si="34"/>
        <v>45657</v>
      </c>
      <c r="D515" s="35">
        <v>45635</v>
      </c>
      <c r="E515" s="36">
        <v>307043.25</v>
      </c>
      <c r="F515" s="36">
        <v>75740.88</v>
      </c>
      <c r="G515" s="36">
        <v>231302.39</v>
      </c>
      <c r="H515" s="36">
        <v>473</v>
      </c>
      <c r="I515" s="36">
        <v>31.835999999999999</v>
      </c>
      <c r="J515" s="36">
        <v>32.216000000000001</v>
      </c>
      <c r="K515" s="36">
        <v>1071.1400000000001</v>
      </c>
      <c r="L515" s="36">
        <v>1074.17</v>
      </c>
      <c r="M515" s="36">
        <v>1071.1400000000001</v>
      </c>
    </row>
    <row r="516" spans="3:13" x14ac:dyDescent="0.25">
      <c r="C516" s="15">
        <f t="shared" si="34"/>
        <v>45657</v>
      </c>
      <c r="D516" s="35">
        <v>45634</v>
      </c>
      <c r="E516" s="36">
        <v>306673.65999999997</v>
      </c>
      <c r="F516" s="36">
        <v>75639.19</v>
      </c>
      <c r="G516" s="36">
        <v>231034.5</v>
      </c>
      <c r="H516" s="36">
        <v>0</v>
      </c>
      <c r="I516" s="36">
        <v>30.967600000000001</v>
      </c>
      <c r="J516" s="36">
        <v>31.186</v>
      </c>
      <c r="K516" s="36">
        <v>1072.27</v>
      </c>
      <c r="L516" s="36">
        <v>1072.27</v>
      </c>
      <c r="M516" s="36">
        <v>1072.27</v>
      </c>
    </row>
    <row r="517" spans="3:13" x14ac:dyDescent="0.25">
      <c r="C517" s="15">
        <f t="shared" si="34"/>
        <v>45657</v>
      </c>
      <c r="D517" s="35">
        <v>45633</v>
      </c>
      <c r="E517" s="36">
        <v>306673.65999999997</v>
      </c>
      <c r="F517" s="36">
        <v>75639.19</v>
      </c>
      <c r="G517" s="36">
        <v>231034.5</v>
      </c>
      <c r="H517" s="36">
        <v>0</v>
      </c>
      <c r="I517" s="36">
        <v>30.967600000000001</v>
      </c>
      <c r="J517" s="36">
        <v>31.186</v>
      </c>
      <c r="K517" s="36">
        <v>1072.27</v>
      </c>
      <c r="L517" s="36">
        <v>1072.27</v>
      </c>
      <c r="M517" s="36">
        <v>1072.27</v>
      </c>
    </row>
    <row r="518" spans="3:13" x14ac:dyDescent="0.25">
      <c r="C518" s="15">
        <f t="shared" si="34"/>
        <v>45657</v>
      </c>
      <c r="D518" s="35">
        <v>45632</v>
      </c>
      <c r="E518" s="36">
        <v>306673.65999999997</v>
      </c>
      <c r="F518" s="36">
        <v>75639.19</v>
      </c>
      <c r="G518" s="36">
        <v>231034.5</v>
      </c>
      <c r="H518" s="36">
        <v>2</v>
      </c>
      <c r="I518" s="36">
        <v>30.967600000000001</v>
      </c>
      <c r="J518" s="36">
        <v>31.186</v>
      </c>
      <c r="K518" s="36">
        <v>1072.27</v>
      </c>
      <c r="L518" s="36">
        <v>1072.27</v>
      </c>
      <c r="M518" s="36">
        <v>1072.27</v>
      </c>
    </row>
    <row r="519" spans="3:13" x14ac:dyDescent="0.25">
      <c r="C519" s="15">
        <f t="shared" si="34"/>
        <v>45657</v>
      </c>
      <c r="D519" s="35">
        <v>45631</v>
      </c>
      <c r="E519" s="36">
        <v>306557.56</v>
      </c>
      <c r="F519" s="36">
        <v>76522.66</v>
      </c>
      <c r="G519" s="36">
        <v>230034.89</v>
      </c>
      <c r="H519" s="36">
        <v>180</v>
      </c>
      <c r="I519" s="36">
        <v>31.3095</v>
      </c>
      <c r="J519" s="36">
        <v>31.134</v>
      </c>
      <c r="K519" s="36">
        <v>1074.7</v>
      </c>
      <c r="L519" s="36">
        <v>1046.73</v>
      </c>
      <c r="M519" s="36">
        <v>1074.7</v>
      </c>
    </row>
    <row r="520" spans="3:13" x14ac:dyDescent="0.25">
      <c r="C520" s="15">
        <f t="shared" ref="C520:C583" si="35">IFERROR(IF(DAY(D520)=1,EOMONTH(D520,0),IF(AND(EOMONTH(D520,0)+1-D520&lt;=3,(H520-AVERAGE(H521:H530))/_xlfn.STDEV.S(H521:H530)&gt;3),EOMONTH(D520,1),C521)),C521)</f>
        <v>45657</v>
      </c>
      <c r="D520" s="35">
        <v>45630</v>
      </c>
      <c r="E520" s="36">
        <v>306541.09000000003</v>
      </c>
      <c r="F520" s="36">
        <v>76517.66</v>
      </c>
      <c r="G520" s="36">
        <v>230023.44</v>
      </c>
      <c r="H520" s="36">
        <v>280</v>
      </c>
      <c r="I520" s="36">
        <v>31.302199999999999</v>
      </c>
      <c r="J520" s="36">
        <v>31.504999999999999</v>
      </c>
      <c r="K520" s="36">
        <v>1070.1600000000001</v>
      </c>
      <c r="L520" s="36">
        <v>1045.6600000000001</v>
      </c>
      <c r="M520" s="36">
        <v>1070.1600000000001</v>
      </c>
    </row>
    <row r="521" spans="3:13" x14ac:dyDescent="0.25">
      <c r="C521" s="15">
        <f t="shared" si="35"/>
        <v>45657</v>
      </c>
      <c r="D521" s="35">
        <v>45629</v>
      </c>
      <c r="E521" s="36">
        <v>306719.65999999997</v>
      </c>
      <c r="F521" s="36">
        <v>76517.66</v>
      </c>
      <c r="G521" s="36">
        <v>230201.98</v>
      </c>
      <c r="H521" s="36">
        <v>0</v>
      </c>
      <c r="I521" s="36">
        <v>31.0365</v>
      </c>
      <c r="J521" s="36">
        <v>31.077000000000002</v>
      </c>
      <c r="K521" s="36">
        <v>1064.1500000000001</v>
      </c>
      <c r="L521" s="36">
        <v>1042.8800000000001</v>
      </c>
      <c r="M521" s="36">
        <v>1064.1500000000001</v>
      </c>
    </row>
    <row r="522" spans="3:13" x14ac:dyDescent="0.25">
      <c r="C522" s="15">
        <f t="shared" si="35"/>
        <v>45657</v>
      </c>
      <c r="D522" s="35">
        <v>45628</v>
      </c>
      <c r="E522" s="36">
        <v>307975.03000000003</v>
      </c>
      <c r="F522" s="36">
        <v>79410.7</v>
      </c>
      <c r="G522" s="36">
        <v>228564.34</v>
      </c>
      <c r="H522" s="36">
        <v>153</v>
      </c>
      <c r="I522" s="36">
        <v>30.512499999999999</v>
      </c>
      <c r="J522" s="36">
        <v>30.449000000000002</v>
      </c>
      <c r="K522" s="36">
        <v>1038.9000000000001</v>
      </c>
      <c r="L522" s="36">
        <v>1044.4000000000001</v>
      </c>
      <c r="M522" s="36">
        <v>1038.9000000000001</v>
      </c>
    </row>
    <row r="523" spans="3:13" x14ac:dyDescent="0.25">
      <c r="C523" s="15">
        <f t="shared" si="35"/>
        <v>45657</v>
      </c>
      <c r="D523" s="35">
        <v>45627</v>
      </c>
      <c r="E523" s="36">
        <v>307976.03000000003</v>
      </c>
      <c r="F523" s="36">
        <v>79410.7</v>
      </c>
      <c r="G523" s="36">
        <v>228565.33</v>
      </c>
      <c r="H523" s="36">
        <v>0</v>
      </c>
      <c r="I523" s="36">
        <v>30.625</v>
      </c>
      <c r="J523" s="36">
        <v>30.684999999999999</v>
      </c>
      <c r="K523" s="36">
        <v>1055.47</v>
      </c>
      <c r="L523" s="36">
        <v>1052.02</v>
      </c>
      <c r="M523" s="36">
        <v>1055.47</v>
      </c>
    </row>
    <row r="524" spans="3:13" x14ac:dyDescent="0.25">
      <c r="C524" s="15">
        <f t="shared" si="35"/>
        <v>45657</v>
      </c>
      <c r="D524" s="35">
        <v>45626</v>
      </c>
      <c r="E524" s="36">
        <v>307976.03000000003</v>
      </c>
      <c r="F524" s="36">
        <v>79410.7</v>
      </c>
      <c r="G524" s="36">
        <v>228565.33</v>
      </c>
      <c r="H524" s="36">
        <v>0</v>
      </c>
      <c r="I524" s="36">
        <v>30.625</v>
      </c>
      <c r="J524" s="36">
        <v>30.684999999999999</v>
      </c>
      <c r="K524" s="36">
        <v>1055.47</v>
      </c>
      <c r="L524" s="36">
        <v>1052.02</v>
      </c>
      <c r="M524" s="36">
        <v>1055.47</v>
      </c>
    </row>
    <row r="525" spans="3:13" x14ac:dyDescent="0.25">
      <c r="C525" s="15">
        <f t="shared" si="35"/>
        <v>45657</v>
      </c>
      <c r="D525" s="35">
        <v>45625</v>
      </c>
      <c r="E525" s="36">
        <v>307976.03000000003</v>
      </c>
      <c r="F525" s="36">
        <v>79410.7</v>
      </c>
      <c r="G525" s="36">
        <v>228565.33</v>
      </c>
      <c r="H525" s="36">
        <v>846</v>
      </c>
      <c r="I525" s="36">
        <v>30.625</v>
      </c>
      <c r="J525" s="36">
        <v>30.684999999999999</v>
      </c>
      <c r="K525" s="36">
        <v>1055.47</v>
      </c>
      <c r="L525" s="36">
        <v>1052.02</v>
      </c>
      <c r="M525" s="36">
        <v>1055.47</v>
      </c>
    </row>
    <row r="526" spans="3:13" x14ac:dyDescent="0.25">
      <c r="C526" s="15">
        <f t="shared" si="35"/>
        <v>45626</v>
      </c>
      <c r="D526" s="35">
        <v>45624</v>
      </c>
      <c r="E526" s="36">
        <v>307976.03000000003</v>
      </c>
      <c r="F526" s="36">
        <v>80035.429999999993</v>
      </c>
      <c r="G526" s="36">
        <v>227940.61</v>
      </c>
      <c r="H526" s="36">
        <v>0</v>
      </c>
      <c r="I526" s="36">
        <v>30.222000000000001</v>
      </c>
      <c r="J526" s="36">
        <v>30.111000000000001</v>
      </c>
      <c r="K526" s="36">
        <v>1034.44</v>
      </c>
      <c r="L526" s="36">
        <v>1052.3800000000001</v>
      </c>
      <c r="M526" s="36">
        <v>1034.44</v>
      </c>
    </row>
    <row r="527" spans="3:13" x14ac:dyDescent="0.25">
      <c r="C527" s="15">
        <f t="shared" si="35"/>
        <v>45626</v>
      </c>
      <c r="D527" s="35">
        <v>45623</v>
      </c>
      <c r="E527" s="36">
        <v>307976.03000000003</v>
      </c>
      <c r="F527" s="36">
        <v>80035.429999999993</v>
      </c>
      <c r="G527" s="36">
        <v>227940.61</v>
      </c>
      <c r="H527" s="36">
        <v>11</v>
      </c>
      <c r="I527" s="36">
        <v>30.099599999999999</v>
      </c>
      <c r="J527" s="36">
        <v>30.111000000000001</v>
      </c>
      <c r="K527" s="36">
        <v>1052.56</v>
      </c>
      <c r="L527" s="36">
        <v>1052.28</v>
      </c>
      <c r="M527" s="36">
        <v>1052.56</v>
      </c>
    </row>
    <row r="528" spans="3:13" x14ac:dyDescent="0.25">
      <c r="C528" s="15">
        <f t="shared" si="35"/>
        <v>45626</v>
      </c>
      <c r="D528" s="35">
        <v>45622</v>
      </c>
      <c r="E528" s="36">
        <v>307859.78000000003</v>
      </c>
      <c r="F528" s="36">
        <v>77875.990000000005</v>
      </c>
      <c r="G528" s="36">
        <v>229983.8</v>
      </c>
      <c r="H528" s="36">
        <v>0</v>
      </c>
      <c r="I528" s="36">
        <v>30.441199999999998</v>
      </c>
      <c r="J528" s="36">
        <v>30.405000000000001</v>
      </c>
      <c r="K528" s="36">
        <v>1042.75</v>
      </c>
      <c r="L528" s="36">
        <v>1061.78</v>
      </c>
      <c r="M528" s="36">
        <v>1042.75</v>
      </c>
    </row>
    <row r="529" spans="3:13" x14ac:dyDescent="0.25">
      <c r="C529" s="15">
        <f t="shared" si="35"/>
        <v>45626</v>
      </c>
      <c r="D529" s="35">
        <v>45621</v>
      </c>
      <c r="E529" s="36">
        <v>307548.5</v>
      </c>
      <c r="F529" s="36">
        <v>77875.990000000005</v>
      </c>
      <c r="G529" s="36">
        <v>229672.52</v>
      </c>
      <c r="H529" s="36">
        <v>12</v>
      </c>
      <c r="I529" s="36">
        <v>30.298500000000001</v>
      </c>
      <c r="J529" s="36">
        <v>30.239000000000001</v>
      </c>
      <c r="K529" s="36">
        <v>1052.57</v>
      </c>
      <c r="L529" s="36">
        <v>1062.78</v>
      </c>
      <c r="M529" s="36">
        <v>1052.57</v>
      </c>
    </row>
    <row r="530" spans="3:13" x14ac:dyDescent="0.25">
      <c r="C530" s="15">
        <f t="shared" si="35"/>
        <v>45626</v>
      </c>
      <c r="D530" s="35">
        <v>45620</v>
      </c>
      <c r="E530" s="36">
        <v>307548.15999999997</v>
      </c>
      <c r="F530" s="36">
        <v>69526.41</v>
      </c>
      <c r="G530" s="36">
        <v>238021.77</v>
      </c>
      <c r="H530" s="36">
        <v>0</v>
      </c>
      <c r="I530" s="36">
        <v>31.345800000000001</v>
      </c>
      <c r="J530" s="36">
        <v>31.338000000000001</v>
      </c>
      <c r="K530" s="36">
        <v>1070.92</v>
      </c>
      <c r="L530" s="36">
        <v>1079.47</v>
      </c>
      <c r="M530" s="36">
        <v>1070.92</v>
      </c>
    </row>
    <row r="531" spans="3:13" x14ac:dyDescent="0.25">
      <c r="C531" s="15">
        <f t="shared" si="35"/>
        <v>45626</v>
      </c>
      <c r="D531" s="35">
        <v>45619</v>
      </c>
      <c r="E531" s="36">
        <v>307548.15999999997</v>
      </c>
      <c r="F531" s="36">
        <v>69526.41</v>
      </c>
      <c r="G531" s="36">
        <v>238021.77</v>
      </c>
      <c r="H531" s="36">
        <v>0</v>
      </c>
      <c r="I531" s="36">
        <v>31.345800000000001</v>
      </c>
      <c r="J531" s="36">
        <v>31.338000000000001</v>
      </c>
      <c r="K531" s="36">
        <v>1070.92</v>
      </c>
      <c r="L531" s="36">
        <v>1079.47</v>
      </c>
      <c r="M531" s="36">
        <v>1070.92</v>
      </c>
    </row>
    <row r="532" spans="3:13" x14ac:dyDescent="0.25">
      <c r="C532" s="15">
        <f t="shared" si="35"/>
        <v>45626</v>
      </c>
      <c r="D532" s="35">
        <v>45618</v>
      </c>
      <c r="E532" s="36">
        <v>307548.15999999997</v>
      </c>
      <c r="F532" s="36">
        <v>69526.41</v>
      </c>
      <c r="G532" s="36">
        <v>238021.77</v>
      </c>
      <c r="H532" s="36">
        <v>1</v>
      </c>
      <c r="I532" s="36">
        <v>31.345800000000001</v>
      </c>
      <c r="J532" s="36">
        <v>31.338000000000001</v>
      </c>
      <c r="K532" s="36">
        <v>1070.92</v>
      </c>
      <c r="L532" s="36">
        <v>1079.47</v>
      </c>
      <c r="M532" s="36">
        <v>1070.92</v>
      </c>
    </row>
    <row r="533" spans="3:13" x14ac:dyDescent="0.25">
      <c r="C533" s="15">
        <f t="shared" si="35"/>
        <v>45626</v>
      </c>
      <c r="D533" s="35">
        <v>45617</v>
      </c>
      <c r="E533" s="36">
        <v>308188.90999999997</v>
      </c>
      <c r="F533" s="36">
        <v>69526.41</v>
      </c>
      <c r="G533" s="36">
        <v>238662.48</v>
      </c>
      <c r="H533" s="36">
        <v>16</v>
      </c>
      <c r="I533" s="36">
        <v>30.788</v>
      </c>
      <c r="J533" s="36">
        <v>30.943000000000001</v>
      </c>
      <c r="K533" s="36">
        <v>1076.55</v>
      </c>
      <c r="L533" s="36">
        <v>1081.1099999999999</v>
      </c>
      <c r="M533" s="36">
        <v>1076.55</v>
      </c>
    </row>
    <row r="534" spans="3:13" x14ac:dyDescent="0.25">
      <c r="C534" s="15">
        <f t="shared" si="35"/>
        <v>45626</v>
      </c>
      <c r="D534" s="35">
        <v>45616</v>
      </c>
      <c r="E534" s="36">
        <v>309389.65999999997</v>
      </c>
      <c r="F534" s="36">
        <v>69526.41</v>
      </c>
      <c r="G534" s="36">
        <v>239863.25</v>
      </c>
      <c r="H534" s="36">
        <v>6</v>
      </c>
      <c r="I534" s="36">
        <v>30.853200000000001</v>
      </c>
      <c r="J534" s="36">
        <v>31.004999999999999</v>
      </c>
      <c r="K534" s="36">
        <v>1064.33</v>
      </c>
      <c r="L534" s="36">
        <v>1079.93</v>
      </c>
      <c r="M534" s="36">
        <v>1064.33</v>
      </c>
    </row>
    <row r="535" spans="3:13" x14ac:dyDescent="0.25">
      <c r="C535" s="15">
        <f t="shared" si="35"/>
        <v>45626</v>
      </c>
      <c r="D535" s="35">
        <v>45615</v>
      </c>
      <c r="E535" s="36">
        <v>309988.38</v>
      </c>
      <c r="F535" s="36">
        <v>69526.41</v>
      </c>
      <c r="G535" s="36">
        <v>240461.97</v>
      </c>
      <c r="H535" s="36">
        <v>4</v>
      </c>
      <c r="I535" s="36">
        <v>31.211500000000001</v>
      </c>
      <c r="J535" s="36">
        <v>31.262</v>
      </c>
      <c r="K535" s="36">
        <v>1072.55</v>
      </c>
      <c r="L535" s="36">
        <v>1080.8399999999999</v>
      </c>
      <c r="M535" s="36">
        <v>1072.55</v>
      </c>
    </row>
    <row r="536" spans="3:13" x14ac:dyDescent="0.25">
      <c r="C536" s="15">
        <f t="shared" si="35"/>
        <v>45626</v>
      </c>
      <c r="D536" s="35">
        <v>45614</v>
      </c>
      <c r="E536" s="36">
        <v>308821.19</v>
      </c>
      <c r="F536" s="36">
        <v>69457.850000000006</v>
      </c>
      <c r="G536" s="36">
        <v>239363.33</v>
      </c>
      <c r="H536" s="36">
        <v>14</v>
      </c>
      <c r="I536" s="36">
        <v>31.173300000000001</v>
      </c>
      <c r="J536" s="36">
        <v>31.224</v>
      </c>
      <c r="K536" s="36">
        <v>1055.24</v>
      </c>
      <c r="L536" s="36">
        <v>1041.1300000000001</v>
      </c>
      <c r="M536" s="36">
        <v>1055.24</v>
      </c>
    </row>
    <row r="537" spans="3:13" x14ac:dyDescent="0.25">
      <c r="C537" s="15">
        <f t="shared" si="35"/>
        <v>45626</v>
      </c>
      <c r="D537" s="35">
        <v>45613</v>
      </c>
      <c r="E537" s="36">
        <v>310038.94</v>
      </c>
      <c r="F537" s="36">
        <v>69457.850000000006</v>
      </c>
      <c r="G537" s="36">
        <v>240581.09</v>
      </c>
      <c r="H537" s="36">
        <v>0</v>
      </c>
      <c r="I537" s="36">
        <v>30.270800000000001</v>
      </c>
      <c r="J537" s="36">
        <v>30.431999999999999</v>
      </c>
      <c r="K537" s="36">
        <v>1044.26</v>
      </c>
      <c r="L537" s="36">
        <v>1041.49</v>
      </c>
      <c r="M537" s="36">
        <v>1044.26</v>
      </c>
    </row>
    <row r="538" spans="3:13" x14ac:dyDescent="0.25">
      <c r="C538" s="15">
        <f t="shared" si="35"/>
        <v>45626</v>
      </c>
      <c r="D538" s="35">
        <v>45612</v>
      </c>
      <c r="E538" s="36">
        <v>310038.94</v>
      </c>
      <c r="F538" s="36">
        <v>69457.850000000006</v>
      </c>
      <c r="G538" s="36">
        <v>240581.09</v>
      </c>
      <c r="H538" s="36">
        <v>0</v>
      </c>
      <c r="I538" s="36">
        <v>30.270800000000001</v>
      </c>
      <c r="J538" s="36">
        <v>30.431999999999999</v>
      </c>
      <c r="K538" s="36">
        <v>1044.26</v>
      </c>
      <c r="L538" s="36">
        <v>1041.49</v>
      </c>
      <c r="M538" s="36">
        <v>1044.26</v>
      </c>
    </row>
    <row r="539" spans="3:13" x14ac:dyDescent="0.25">
      <c r="C539" s="15">
        <f t="shared" si="35"/>
        <v>45626</v>
      </c>
      <c r="D539" s="35">
        <v>45611</v>
      </c>
      <c r="E539" s="36">
        <v>310038.94</v>
      </c>
      <c r="F539" s="36">
        <v>69457.850000000006</v>
      </c>
      <c r="G539" s="36">
        <v>240581.09</v>
      </c>
      <c r="H539" s="36">
        <v>1</v>
      </c>
      <c r="I539" s="36">
        <v>30.270800000000001</v>
      </c>
      <c r="J539" s="36">
        <v>30.431999999999999</v>
      </c>
      <c r="K539" s="36">
        <v>1044.26</v>
      </c>
      <c r="L539" s="36">
        <v>1041.49</v>
      </c>
      <c r="M539" s="36">
        <v>1044.26</v>
      </c>
    </row>
    <row r="540" spans="3:13" x14ac:dyDescent="0.25">
      <c r="C540" s="15">
        <f t="shared" si="35"/>
        <v>45626</v>
      </c>
      <c r="D540" s="35">
        <v>45610</v>
      </c>
      <c r="E540" s="36">
        <v>311321.81</v>
      </c>
      <c r="F540" s="36">
        <v>69457.850000000006</v>
      </c>
      <c r="G540" s="36">
        <v>241863.97</v>
      </c>
      <c r="H540" s="36">
        <v>7</v>
      </c>
      <c r="I540" s="36">
        <v>30.4497</v>
      </c>
      <c r="J540" s="36">
        <v>30.568999999999999</v>
      </c>
      <c r="K540" s="36">
        <v>1028.49</v>
      </c>
      <c r="L540" s="36">
        <v>1041.9100000000001</v>
      </c>
      <c r="M540" s="36">
        <v>1028.49</v>
      </c>
    </row>
    <row r="541" spans="3:13" x14ac:dyDescent="0.25">
      <c r="C541" s="15">
        <f t="shared" si="35"/>
        <v>45626</v>
      </c>
      <c r="D541" s="35">
        <v>45609</v>
      </c>
      <c r="E541" s="36">
        <v>311292.38</v>
      </c>
      <c r="F541" s="36">
        <v>70073.600000000006</v>
      </c>
      <c r="G541" s="36">
        <v>241218.78</v>
      </c>
      <c r="H541" s="36">
        <v>4</v>
      </c>
      <c r="I541" s="36">
        <v>30.305499999999999</v>
      </c>
      <c r="J541" s="36">
        <v>30.663</v>
      </c>
      <c r="K541" s="36">
        <v>1060.56</v>
      </c>
      <c r="L541" s="36">
        <v>1068.5899999999999</v>
      </c>
      <c r="M541" s="36">
        <v>1060.56</v>
      </c>
    </row>
    <row r="542" spans="3:13" x14ac:dyDescent="0.25">
      <c r="C542" s="15">
        <f t="shared" si="35"/>
        <v>45626</v>
      </c>
      <c r="D542" s="35">
        <v>45608</v>
      </c>
      <c r="E542" s="36">
        <v>312688.15999999997</v>
      </c>
      <c r="F542" s="36">
        <v>70073.600000000006</v>
      </c>
      <c r="G542" s="36">
        <v>242614.55</v>
      </c>
      <c r="H542" s="36">
        <v>0</v>
      </c>
      <c r="I542" s="36">
        <v>30.722000000000001</v>
      </c>
      <c r="J542" s="36">
        <v>30.759</v>
      </c>
      <c r="K542" s="36">
        <v>1045.1600000000001</v>
      </c>
      <c r="L542" s="36">
        <v>1051.0999999999999</v>
      </c>
      <c r="M542" s="36">
        <v>1045.1600000000001</v>
      </c>
    </row>
    <row r="543" spans="3:13" x14ac:dyDescent="0.25">
      <c r="C543" s="15">
        <f t="shared" si="35"/>
        <v>45626</v>
      </c>
      <c r="D543" s="35">
        <v>45607</v>
      </c>
      <c r="E543" s="36">
        <v>312094.65999999997</v>
      </c>
      <c r="F543" s="36">
        <v>70073.600000000006</v>
      </c>
      <c r="G543" s="36">
        <v>242021.08</v>
      </c>
      <c r="H543" s="36">
        <v>37</v>
      </c>
      <c r="I543" s="36">
        <v>30.683299999999999</v>
      </c>
      <c r="J543" s="36">
        <v>30.613</v>
      </c>
      <c r="K543" s="36">
        <v>1077.6500000000001</v>
      </c>
      <c r="L543" s="36">
        <v>1081.67</v>
      </c>
      <c r="M543" s="36">
        <v>1077.6500000000001</v>
      </c>
    </row>
    <row r="544" spans="3:13" x14ac:dyDescent="0.25">
      <c r="C544" s="15">
        <f t="shared" si="35"/>
        <v>45626</v>
      </c>
      <c r="D544" s="35">
        <v>45606</v>
      </c>
      <c r="E544" s="36">
        <v>312280.31</v>
      </c>
      <c r="F544" s="36">
        <v>70073.600000000006</v>
      </c>
      <c r="G544" s="36">
        <v>242206.7</v>
      </c>
      <c r="H544" s="36">
        <v>0</v>
      </c>
      <c r="I544" s="36">
        <v>31.306999999999999</v>
      </c>
      <c r="J544" s="36">
        <v>31.449000000000002</v>
      </c>
      <c r="K544" s="36">
        <v>1076.27</v>
      </c>
      <c r="L544" s="36">
        <v>1080.44</v>
      </c>
      <c r="M544" s="36">
        <v>1076.27</v>
      </c>
    </row>
    <row r="545" spans="3:13" x14ac:dyDescent="0.25">
      <c r="C545" s="15">
        <f t="shared" si="35"/>
        <v>45626</v>
      </c>
      <c r="D545" s="35">
        <v>45605</v>
      </c>
      <c r="E545" s="36">
        <v>312280.31</v>
      </c>
      <c r="F545" s="36">
        <v>70073.600000000006</v>
      </c>
      <c r="G545" s="36">
        <v>242206.7</v>
      </c>
      <c r="H545" s="36">
        <v>0</v>
      </c>
      <c r="I545" s="36">
        <v>31.306999999999999</v>
      </c>
      <c r="J545" s="36">
        <v>31.449000000000002</v>
      </c>
      <c r="K545" s="36">
        <v>1076.27</v>
      </c>
      <c r="L545" s="36">
        <v>1080.44</v>
      </c>
      <c r="M545" s="36">
        <v>1076.27</v>
      </c>
    </row>
    <row r="546" spans="3:13" x14ac:dyDescent="0.25">
      <c r="C546" s="15">
        <f t="shared" si="35"/>
        <v>45626</v>
      </c>
      <c r="D546" s="35">
        <v>45604</v>
      </c>
      <c r="E546" s="36">
        <v>312280.31</v>
      </c>
      <c r="F546" s="36">
        <v>70073.600000000006</v>
      </c>
      <c r="G546" s="36">
        <v>242206.7</v>
      </c>
      <c r="H546" s="36">
        <v>0</v>
      </c>
      <c r="I546" s="36">
        <v>31.306999999999999</v>
      </c>
      <c r="J546" s="36">
        <v>31.449000000000002</v>
      </c>
      <c r="K546" s="36">
        <v>1076.27</v>
      </c>
      <c r="L546" s="36">
        <v>1080.44</v>
      </c>
      <c r="M546" s="36">
        <v>1076.27</v>
      </c>
    </row>
    <row r="547" spans="3:13" x14ac:dyDescent="0.25">
      <c r="C547" s="15">
        <f t="shared" si="35"/>
        <v>45626</v>
      </c>
      <c r="D547" s="35">
        <v>45603</v>
      </c>
      <c r="E547" s="36">
        <v>311809.21999999997</v>
      </c>
      <c r="F547" s="36">
        <v>70073.600000000006</v>
      </c>
      <c r="G547" s="36">
        <v>241735.59</v>
      </c>
      <c r="H547" s="36">
        <v>179</v>
      </c>
      <c r="I547" s="36">
        <v>32.027700000000003</v>
      </c>
      <c r="J547" s="36">
        <v>31.855</v>
      </c>
      <c r="K547" s="36">
        <v>1075.8800000000001</v>
      </c>
      <c r="L547" s="36">
        <v>1079.94</v>
      </c>
      <c r="M547" s="36">
        <v>1075.8800000000001</v>
      </c>
    </row>
    <row r="548" spans="3:13" x14ac:dyDescent="0.25">
      <c r="C548" s="15">
        <f t="shared" si="35"/>
        <v>45626</v>
      </c>
      <c r="D548" s="35">
        <v>45602</v>
      </c>
      <c r="E548" s="36">
        <v>310913.28000000003</v>
      </c>
      <c r="F548" s="36">
        <v>70073.600000000006</v>
      </c>
      <c r="G548" s="36">
        <v>240839.69</v>
      </c>
      <c r="H548" s="36">
        <v>2</v>
      </c>
      <c r="I548" s="36">
        <v>31.177800000000001</v>
      </c>
      <c r="J548" s="36">
        <v>31.331</v>
      </c>
      <c r="K548" s="36">
        <v>1094.8699999999999</v>
      </c>
      <c r="L548" s="36">
        <v>1117.44</v>
      </c>
      <c r="M548" s="36">
        <v>1094.8699999999999</v>
      </c>
    </row>
    <row r="549" spans="3:13" x14ac:dyDescent="0.25">
      <c r="C549" s="15">
        <f t="shared" si="35"/>
        <v>45626</v>
      </c>
      <c r="D549" s="35">
        <v>45601</v>
      </c>
      <c r="E549" s="36">
        <v>309117.13</v>
      </c>
      <c r="F549" s="36">
        <v>70073.600000000006</v>
      </c>
      <c r="G549" s="36">
        <v>239043.52</v>
      </c>
      <c r="H549" s="36">
        <v>3</v>
      </c>
      <c r="I549" s="36">
        <v>32.656999999999996</v>
      </c>
      <c r="J549" s="36">
        <v>32.774999999999999</v>
      </c>
      <c r="K549" s="36">
        <v>1122.42</v>
      </c>
      <c r="L549" s="36">
        <v>1173.8</v>
      </c>
      <c r="M549" s="36">
        <v>1122.42</v>
      </c>
    </row>
    <row r="550" spans="3:13" x14ac:dyDescent="0.25">
      <c r="C550" s="15">
        <f t="shared" si="35"/>
        <v>45626</v>
      </c>
      <c r="D550" s="35">
        <v>45600</v>
      </c>
      <c r="E550" s="36">
        <v>308516.69</v>
      </c>
      <c r="F550" s="36">
        <v>70073.600000000006</v>
      </c>
      <c r="G550" s="36">
        <v>238443.08</v>
      </c>
      <c r="H550" s="36">
        <v>0</v>
      </c>
      <c r="I550" s="36">
        <v>32.450499999999998</v>
      </c>
      <c r="J550" s="36">
        <v>32.609000000000002</v>
      </c>
      <c r="K550" s="36">
        <v>1120.8800000000001</v>
      </c>
      <c r="L550" s="36">
        <v>1174.54</v>
      </c>
      <c r="M550" s="36">
        <v>1120.8800000000001</v>
      </c>
    </row>
    <row r="551" spans="3:13" x14ac:dyDescent="0.25">
      <c r="C551" s="15">
        <f t="shared" si="35"/>
        <v>45626</v>
      </c>
      <c r="D551" s="35">
        <v>45599</v>
      </c>
      <c r="E551" s="36">
        <v>308581.88</v>
      </c>
      <c r="F551" s="36">
        <v>70073.600000000006</v>
      </c>
      <c r="G551" s="36">
        <v>238508.27</v>
      </c>
      <c r="H551" s="36">
        <v>0</v>
      </c>
      <c r="I551" s="36">
        <v>32.4895</v>
      </c>
      <c r="J551" s="36">
        <v>32.680999999999997</v>
      </c>
      <c r="K551" s="36">
        <v>1115.99</v>
      </c>
      <c r="L551" s="36">
        <v>1170.01</v>
      </c>
      <c r="M551" s="36">
        <v>1115.99</v>
      </c>
    </row>
    <row r="552" spans="3:13" x14ac:dyDescent="0.25">
      <c r="C552" s="15">
        <f t="shared" si="35"/>
        <v>45626</v>
      </c>
      <c r="D552" s="35">
        <v>45598</v>
      </c>
      <c r="E552" s="36">
        <v>308581.88</v>
      </c>
      <c r="F552" s="36">
        <v>70073.600000000006</v>
      </c>
      <c r="G552" s="36">
        <v>238508.27</v>
      </c>
      <c r="H552" s="36">
        <v>0</v>
      </c>
      <c r="I552" s="36">
        <v>32.4895</v>
      </c>
      <c r="J552" s="36">
        <v>32.680999999999997</v>
      </c>
      <c r="K552" s="36">
        <v>1115.99</v>
      </c>
      <c r="L552" s="36">
        <v>1170.01</v>
      </c>
      <c r="M552" s="36">
        <v>1115.99</v>
      </c>
    </row>
    <row r="553" spans="3:13" x14ac:dyDescent="0.25">
      <c r="C553" s="15">
        <f t="shared" si="35"/>
        <v>45626</v>
      </c>
      <c r="D553" s="35">
        <v>45597</v>
      </c>
      <c r="E553" s="36">
        <v>308581.88</v>
      </c>
      <c r="F553" s="36">
        <v>70073.600000000006</v>
      </c>
      <c r="G553" s="36">
        <v>238508.27</v>
      </c>
      <c r="H553" s="36">
        <v>98</v>
      </c>
      <c r="I553" s="36">
        <v>32.4895</v>
      </c>
      <c r="J553" s="36">
        <v>32.680999999999997</v>
      </c>
      <c r="K553" s="36">
        <v>1115.99</v>
      </c>
      <c r="L553" s="36">
        <v>1170.01</v>
      </c>
      <c r="M553" s="36">
        <v>1115.99</v>
      </c>
    </row>
    <row r="554" spans="3:13" x14ac:dyDescent="0.25">
      <c r="C554" s="15">
        <f t="shared" si="35"/>
        <v>45626</v>
      </c>
      <c r="D554" s="35">
        <v>45596</v>
      </c>
      <c r="E554" s="36">
        <v>308598.71999999997</v>
      </c>
      <c r="F554" s="36">
        <v>70073.600000000006</v>
      </c>
      <c r="G554" s="36">
        <v>238525.13</v>
      </c>
      <c r="H554" s="36">
        <v>24</v>
      </c>
      <c r="I554" s="36">
        <v>32.662500000000001</v>
      </c>
      <c r="J554" s="36">
        <v>32.795999999999999</v>
      </c>
      <c r="K554" s="36">
        <v>1141.71</v>
      </c>
      <c r="L554" s="36">
        <v>1171.49</v>
      </c>
      <c r="M554" s="36">
        <v>1141.71</v>
      </c>
    </row>
    <row r="555" spans="3:13" x14ac:dyDescent="0.25">
      <c r="C555" s="15">
        <f t="shared" si="35"/>
        <v>45626</v>
      </c>
      <c r="D555" s="35">
        <v>45595</v>
      </c>
      <c r="E555" s="36">
        <v>307997.65999999997</v>
      </c>
      <c r="F555" s="36">
        <v>70688.91</v>
      </c>
      <c r="G555" s="36">
        <v>237308.73</v>
      </c>
      <c r="H555" s="36">
        <v>527</v>
      </c>
      <c r="I555" s="36">
        <v>33.776299999999999</v>
      </c>
      <c r="J555" s="36">
        <v>34.075000000000003</v>
      </c>
      <c r="K555" s="36">
        <v>1166.67</v>
      </c>
      <c r="L555" s="36">
        <v>1171.8699999999999</v>
      </c>
      <c r="M555" s="36">
        <v>1166.67</v>
      </c>
    </row>
    <row r="556" spans="3:13" x14ac:dyDescent="0.25">
      <c r="C556" s="15">
        <f t="shared" si="35"/>
        <v>45596</v>
      </c>
      <c r="D556" s="35">
        <v>45594</v>
      </c>
      <c r="E556" s="36">
        <v>308066.63</v>
      </c>
      <c r="F556" s="36">
        <v>70688.91</v>
      </c>
      <c r="G556" s="36">
        <v>237377.72</v>
      </c>
      <c r="H556" s="36">
        <v>10</v>
      </c>
      <c r="I556" s="36">
        <v>34.454099999999997</v>
      </c>
      <c r="J556" s="36">
        <v>34.441000000000003</v>
      </c>
      <c r="K556" s="36">
        <v>1159.67</v>
      </c>
      <c r="L556" s="36">
        <v>1160.3699999999999</v>
      </c>
      <c r="M556" s="36">
        <v>1159.67</v>
      </c>
    </row>
    <row r="557" spans="3:13" x14ac:dyDescent="0.25">
      <c r="C557" s="15">
        <f t="shared" si="35"/>
        <v>45596</v>
      </c>
      <c r="D557" s="35">
        <v>45593</v>
      </c>
      <c r="E557" s="36">
        <v>307489.94</v>
      </c>
      <c r="F557" s="36">
        <v>68227.38</v>
      </c>
      <c r="G557" s="36">
        <v>239262.56</v>
      </c>
      <c r="H557" s="36">
        <v>1</v>
      </c>
      <c r="I557" s="36">
        <v>33.672499999999999</v>
      </c>
      <c r="J557" s="36">
        <v>34.000999999999998</v>
      </c>
      <c r="K557" s="36">
        <v>1149.06</v>
      </c>
      <c r="L557" s="36">
        <v>1143.45</v>
      </c>
      <c r="M557" s="36">
        <v>1149.06</v>
      </c>
    </row>
    <row r="558" spans="3:13" x14ac:dyDescent="0.25">
      <c r="C558" s="15">
        <f t="shared" si="35"/>
        <v>45596</v>
      </c>
      <c r="D558" s="35">
        <v>45592</v>
      </c>
      <c r="E558" s="36">
        <v>307413.65999999997</v>
      </c>
      <c r="F558" s="36">
        <v>68227.38</v>
      </c>
      <c r="G558" s="36">
        <v>239186.28</v>
      </c>
      <c r="H558" s="36">
        <v>0</v>
      </c>
      <c r="I558" s="36">
        <v>33.718800000000002</v>
      </c>
      <c r="J558" s="36">
        <v>33.779000000000003</v>
      </c>
      <c r="K558" s="36">
        <v>1140.1600000000001</v>
      </c>
      <c r="L558" s="36">
        <v>1180.33</v>
      </c>
      <c r="M558" s="36">
        <v>1140.1600000000001</v>
      </c>
    </row>
    <row r="559" spans="3:13" x14ac:dyDescent="0.25">
      <c r="C559" s="15">
        <f t="shared" si="35"/>
        <v>45596</v>
      </c>
      <c r="D559" s="35">
        <v>45591</v>
      </c>
      <c r="E559" s="36">
        <v>307413.65999999997</v>
      </c>
      <c r="F559" s="36">
        <v>68227.38</v>
      </c>
      <c r="G559" s="36">
        <v>239186.28</v>
      </c>
      <c r="H559" s="36">
        <v>0</v>
      </c>
      <c r="I559" s="36">
        <v>33.718800000000002</v>
      </c>
      <c r="J559" s="36">
        <v>33.779000000000003</v>
      </c>
      <c r="K559" s="36">
        <v>1140.1600000000001</v>
      </c>
      <c r="L559" s="36">
        <v>1180.33</v>
      </c>
      <c r="M559" s="36">
        <v>1140.1600000000001</v>
      </c>
    </row>
    <row r="560" spans="3:13" x14ac:dyDescent="0.25">
      <c r="C560" s="15">
        <f t="shared" si="35"/>
        <v>45596</v>
      </c>
      <c r="D560" s="35">
        <v>45590</v>
      </c>
      <c r="E560" s="36">
        <v>307413.65999999997</v>
      </c>
      <c r="F560" s="36">
        <v>68227.38</v>
      </c>
      <c r="G560" s="36">
        <v>239186.28</v>
      </c>
      <c r="H560" s="36">
        <v>1</v>
      </c>
      <c r="I560" s="36">
        <v>33.718800000000002</v>
      </c>
      <c r="J560" s="36">
        <v>33.779000000000003</v>
      </c>
      <c r="K560" s="36">
        <v>1140.1600000000001</v>
      </c>
      <c r="L560" s="36">
        <v>1180.33</v>
      </c>
      <c r="M560" s="36">
        <v>1140.1600000000001</v>
      </c>
    </row>
    <row r="561" spans="3:13" x14ac:dyDescent="0.25">
      <c r="C561" s="15">
        <f t="shared" si="35"/>
        <v>45596</v>
      </c>
      <c r="D561" s="35">
        <v>45589</v>
      </c>
      <c r="E561" s="36">
        <v>307798.03000000003</v>
      </c>
      <c r="F561" s="36">
        <v>68449.740000000005</v>
      </c>
      <c r="G561" s="36">
        <v>239348.27</v>
      </c>
      <c r="H561" s="36">
        <v>2</v>
      </c>
      <c r="I561" s="36">
        <v>33.683300000000003</v>
      </c>
      <c r="J561" s="36">
        <v>33.795000000000002</v>
      </c>
      <c r="K561" s="36">
        <v>1156.26</v>
      </c>
      <c r="L561" s="36">
        <v>1180.56</v>
      </c>
      <c r="M561" s="36">
        <v>1156.26</v>
      </c>
    </row>
    <row r="562" spans="3:13" x14ac:dyDescent="0.25">
      <c r="C562" s="15">
        <f t="shared" si="35"/>
        <v>45596</v>
      </c>
      <c r="D562" s="35">
        <v>45588</v>
      </c>
      <c r="E562" s="36">
        <v>307172.13</v>
      </c>
      <c r="F562" s="36">
        <v>68449.740000000005</v>
      </c>
      <c r="G562" s="36">
        <v>238722.38</v>
      </c>
      <c r="H562" s="36">
        <v>2</v>
      </c>
      <c r="I562" s="36">
        <v>33.698999999999998</v>
      </c>
      <c r="J562" s="36">
        <v>33.838999999999999</v>
      </c>
      <c r="K562" s="36">
        <v>1168.96</v>
      </c>
      <c r="L562" s="36">
        <v>1179.2</v>
      </c>
      <c r="M562" s="36">
        <v>1168.96</v>
      </c>
    </row>
    <row r="563" spans="3:13" x14ac:dyDescent="0.25">
      <c r="C563" s="15">
        <f t="shared" si="35"/>
        <v>45596</v>
      </c>
      <c r="D563" s="35">
        <v>45587</v>
      </c>
      <c r="E563" s="36">
        <v>307197.96999999997</v>
      </c>
      <c r="F563" s="36">
        <v>68449.740000000005</v>
      </c>
      <c r="G563" s="36">
        <v>238748.23</v>
      </c>
      <c r="H563" s="36">
        <v>68</v>
      </c>
      <c r="I563" s="36">
        <v>34.858499999999999</v>
      </c>
      <c r="J563" s="36">
        <v>35.040999999999997</v>
      </c>
      <c r="K563" s="36">
        <v>1165.74</v>
      </c>
      <c r="L563" s="36">
        <v>1169.25</v>
      </c>
      <c r="M563" s="36">
        <v>1165.74</v>
      </c>
    </row>
    <row r="564" spans="3:13" x14ac:dyDescent="0.25">
      <c r="C564" s="15">
        <f t="shared" si="35"/>
        <v>45596</v>
      </c>
      <c r="D564" s="35">
        <v>45586</v>
      </c>
      <c r="E564" s="36">
        <v>306533.03000000003</v>
      </c>
      <c r="F564" s="36">
        <v>69137.52</v>
      </c>
      <c r="G564" s="36">
        <v>237395.52</v>
      </c>
      <c r="H564" s="36">
        <v>8</v>
      </c>
      <c r="I564" s="36">
        <v>33.788499999999999</v>
      </c>
      <c r="J564" s="36">
        <v>34.078000000000003</v>
      </c>
      <c r="K564" s="36">
        <v>1164.1500000000001</v>
      </c>
      <c r="L564" s="36">
        <v>1167.0999999999999</v>
      </c>
      <c r="M564" s="36">
        <v>1164.1500000000001</v>
      </c>
    </row>
    <row r="565" spans="3:13" x14ac:dyDescent="0.25">
      <c r="C565" s="15">
        <f t="shared" si="35"/>
        <v>45596</v>
      </c>
      <c r="D565" s="35">
        <v>45585</v>
      </c>
      <c r="E565" s="36">
        <v>306501.44</v>
      </c>
      <c r="F565" s="36">
        <v>69137.52</v>
      </c>
      <c r="G565" s="36">
        <v>237363.92</v>
      </c>
      <c r="H565" s="36">
        <v>0</v>
      </c>
      <c r="I565" s="36">
        <v>33.716200000000001</v>
      </c>
      <c r="J565" s="36">
        <v>33.234000000000002</v>
      </c>
      <c r="K565" s="36">
        <v>1108.7</v>
      </c>
      <c r="L565" s="36">
        <v>1103.77</v>
      </c>
      <c r="M565" s="36">
        <v>1108.7</v>
      </c>
    </row>
    <row r="566" spans="3:13" x14ac:dyDescent="0.25">
      <c r="C566" s="15">
        <f t="shared" si="35"/>
        <v>45596</v>
      </c>
      <c r="D566" s="35">
        <v>45584</v>
      </c>
      <c r="E566" s="36">
        <v>306501.44</v>
      </c>
      <c r="F566" s="36">
        <v>69137.52</v>
      </c>
      <c r="G566" s="36">
        <v>237363.92</v>
      </c>
      <c r="H566" s="36">
        <v>0</v>
      </c>
      <c r="I566" s="36">
        <v>33.716200000000001</v>
      </c>
      <c r="J566" s="36">
        <v>33.234000000000002</v>
      </c>
      <c r="K566" s="36">
        <v>1108.7</v>
      </c>
      <c r="L566" s="36">
        <v>1103.77</v>
      </c>
      <c r="M566" s="36">
        <v>1108.7</v>
      </c>
    </row>
    <row r="567" spans="3:13" x14ac:dyDescent="0.25">
      <c r="C567" s="15">
        <f t="shared" si="35"/>
        <v>45596</v>
      </c>
      <c r="D567" s="35">
        <v>45583</v>
      </c>
      <c r="E567" s="36">
        <v>306501.44</v>
      </c>
      <c r="F567" s="36">
        <v>69137.52</v>
      </c>
      <c r="G567" s="36">
        <v>237363.92</v>
      </c>
      <c r="H567" s="36">
        <v>29</v>
      </c>
      <c r="I567" s="36">
        <v>33.716200000000001</v>
      </c>
      <c r="J567" s="36">
        <v>33.234000000000002</v>
      </c>
      <c r="K567" s="36">
        <v>1108.7</v>
      </c>
      <c r="L567" s="36">
        <v>1103.77</v>
      </c>
      <c r="M567" s="36">
        <v>1108.7</v>
      </c>
    </row>
    <row r="568" spans="3:13" x14ac:dyDescent="0.25">
      <c r="C568" s="15">
        <f t="shared" si="35"/>
        <v>45596</v>
      </c>
      <c r="D568" s="35">
        <v>45582</v>
      </c>
      <c r="E568" s="36">
        <v>305299.90999999997</v>
      </c>
      <c r="F568" s="36">
        <v>69137.52</v>
      </c>
      <c r="G568" s="36">
        <v>236162.39</v>
      </c>
      <c r="H568" s="36">
        <v>8</v>
      </c>
      <c r="I568" s="36">
        <v>31.697500000000002</v>
      </c>
      <c r="J568" s="36">
        <v>31.774000000000001</v>
      </c>
      <c r="K568" s="36">
        <v>1097.32</v>
      </c>
      <c r="L568" s="36">
        <v>1100.4100000000001</v>
      </c>
      <c r="M568" s="36">
        <v>1097.32</v>
      </c>
    </row>
    <row r="569" spans="3:13" x14ac:dyDescent="0.25">
      <c r="C569" s="15">
        <f t="shared" si="35"/>
        <v>45596</v>
      </c>
      <c r="D569" s="35">
        <v>45581</v>
      </c>
      <c r="E569" s="36">
        <v>306126.46999999997</v>
      </c>
      <c r="F569" s="36">
        <v>69742.58</v>
      </c>
      <c r="G569" s="36">
        <v>236383.89</v>
      </c>
      <c r="H569" s="36">
        <v>10</v>
      </c>
      <c r="I569" s="36">
        <v>31.690200000000001</v>
      </c>
      <c r="J569" s="36">
        <v>31.974</v>
      </c>
      <c r="K569" s="36">
        <v>1104.8499999999999</v>
      </c>
      <c r="L569" s="36">
        <v>1101.2</v>
      </c>
      <c r="M569" s="36">
        <v>1104.8499999999999</v>
      </c>
    </row>
    <row r="570" spans="3:13" x14ac:dyDescent="0.25">
      <c r="C570" s="15">
        <f t="shared" si="35"/>
        <v>45596</v>
      </c>
      <c r="D570" s="35">
        <v>45580</v>
      </c>
      <c r="E570" s="36">
        <v>305955.28000000003</v>
      </c>
      <c r="F570" s="36">
        <v>70864.039999999994</v>
      </c>
      <c r="G570" s="36">
        <v>235091.23</v>
      </c>
      <c r="H570" s="36">
        <v>0</v>
      </c>
      <c r="I570" s="36">
        <v>31.5002</v>
      </c>
      <c r="J570" s="36">
        <v>31.756</v>
      </c>
      <c r="K570" s="36">
        <v>1080.4100000000001</v>
      </c>
      <c r="L570" s="36">
        <v>1056.1099999999999</v>
      </c>
      <c r="M570" s="36">
        <v>1080.4100000000001</v>
      </c>
    </row>
    <row r="571" spans="3:13" x14ac:dyDescent="0.25">
      <c r="C571" s="15">
        <f t="shared" si="35"/>
        <v>45596</v>
      </c>
      <c r="D571" s="35">
        <v>45579</v>
      </c>
      <c r="E571" s="36">
        <v>305367.65999999997</v>
      </c>
      <c r="F571" s="36">
        <v>70864.039999999994</v>
      </c>
      <c r="G571" s="36">
        <v>234503.59</v>
      </c>
      <c r="H571" s="36">
        <v>0</v>
      </c>
      <c r="I571" s="36">
        <v>31.1982</v>
      </c>
      <c r="J571" s="36">
        <v>31.315999999999999</v>
      </c>
      <c r="K571" s="36">
        <v>1094.5899999999999</v>
      </c>
      <c r="L571" s="36">
        <v>1060.73</v>
      </c>
      <c r="M571" s="36">
        <v>1094.5899999999999</v>
      </c>
    </row>
    <row r="572" spans="3:13" x14ac:dyDescent="0.25">
      <c r="C572" s="15">
        <f t="shared" si="35"/>
        <v>45596</v>
      </c>
      <c r="D572" s="35">
        <v>45578</v>
      </c>
      <c r="E572" s="36">
        <v>306014.21999999997</v>
      </c>
      <c r="F572" s="36">
        <v>70864.039999999994</v>
      </c>
      <c r="G572" s="36">
        <v>235150.17</v>
      </c>
      <c r="H572" s="36">
        <v>0</v>
      </c>
      <c r="I572" s="36">
        <v>31.5395</v>
      </c>
      <c r="J572" s="36">
        <v>31.754999999999999</v>
      </c>
      <c r="K572" s="36">
        <v>1082.32</v>
      </c>
      <c r="L572" s="36">
        <v>1064.06</v>
      </c>
      <c r="M572" s="36">
        <v>1082.32</v>
      </c>
    </row>
    <row r="573" spans="3:13" x14ac:dyDescent="0.25">
      <c r="C573" s="15">
        <f t="shared" si="35"/>
        <v>45596</v>
      </c>
      <c r="D573" s="35">
        <v>45577</v>
      </c>
      <c r="E573" s="36">
        <v>306014.21999999997</v>
      </c>
      <c r="F573" s="36">
        <v>70864.039999999994</v>
      </c>
      <c r="G573" s="36">
        <v>235150.17</v>
      </c>
      <c r="H573" s="36">
        <v>0</v>
      </c>
      <c r="I573" s="36">
        <v>31.5395</v>
      </c>
      <c r="J573" s="36">
        <v>31.754999999999999</v>
      </c>
      <c r="K573" s="36">
        <v>1082.32</v>
      </c>
      <c r="L573" s="36">
        <v>1064.06</v>
      </c>
      <c r="M573" s="36">
        <v>1082.32</v>
      </c>
    </row>
    <row r="574" spans="3:13" x14ac:dyDescent="0.25">
      <c r="C574" s="15">
        <f t="shared" si="35"/>
        <v>45596</v>
      </c>
      <c r="D574" s="35">
        <v>45576</v>
      </c>
      <c r="E574" s="36">
        <v>306014.21999999997</v>
      </c>
      <c r="F574" s="36">
        <v>70864.039999999994</v>
      </c>
      <c r="G574" s="36">
        <v>235150.17</v>
      </c>
      <c r="H574" s="36">
        <v>11</v>
      </c>
      <c r="I574" s="36">
        <v>31.5395</v>
      </c>
      <c r="J574" s="36">
        <v>31.754999999999999</v>
      </c>
      <c r="K574" s="36">
        <v>1082.32</v>
      </c>
      <c r="L574" s="36">
        <v>1064.06</v>
      </c>
      <c r="M574" s="36">
        <v>1082.32</v>
      </c>
    </row>
    <row r="575" spans="3:13" x14ac:dyDescent="0.25">
      <c r="C575" s="15">
        <f t="shared" si="35"/>
        <v>45596</v>
      </c>
      <c r="D575" s="35">
        <v>45575</v>
      </c>
      <c r="E575" s="36">
        <v>306023.21999999997</v>
      </c>
      <c r="F575" s="36">
        <v>70864.039999999994</v>
      </c>
      <c r="G575" s="36">
        <v>235159.2</v>
      </c>
      <c r="H575" s="36">
        <v>3</v>
      </c>
      <c r="I575" s="36">
        <v>31.161999999999999</v>
      </c>
      <c r="J575" s="36">
        <v>31.24</v>
      </c>
      <c r="K575" s="36">
        <v>1059.1400000000001</v>
      </c>
      <c r="L575" s="36">
        <v>1061.96</v>
      </c>
      <c r="M575" s="36">
        <v>1059.1400000000001</v>
      </c>
    </row>
    <row r="576" spans="3:13" x14ac:dyDescent="0.25">
      <c r="C576" s="15">
        <f t="shared" si="35"/>
        <v>45596</v>
      </c>
      <c r="D576" s="35">
        <v>45574</v>
      </c>
      <c r="E576" s="36">
        <v>306932.5</v>
      </c>
      <c r="F576" s="36">
        <v>70864.039999999994</v>
      </c>
      <c r="G576" s="36">
        <v>236068.47</v>
      </c>
      <c r="H576" s="36">
        <v>1</v>
      </c>
      <c r="I576" s="36">
        <v>30.502500000000001</v>
      </c>
      <c r="J576" s="36">
        <v>30.67</v>
      </c>
      <c r="K576" s="36">
        <v>1057.71</v>
      </c>
      <c r="L576" s="36">
        <v>1061.6600000000001</v>
      </c>
      <c r="M576" s="36">
        <v>1057.71</v>
      </c>
    </row>
    <row r="577" spans="3:13" x14ac:dyDescent="0.25">
      <c r="C577" s="15">
        <f t="shared" si="35"/>
        <v>45596</v>
      </c>
      <c r="D577" s="35">
        <v>45573</v>
      </c>
      <c r="E577" s="36">
        <v>306932.5</v>
      </c>
      <c r="F577" s="36">
        <v>70864.039999999994</v>
      </c>
      <c r="G577" s="36">
        <v>236068.47</v>
      </c>
      <c r="H577" s="36">
        <v>16</v>
      </c>
      <c r="I577" s="36">
        <v>30.668299999999999</v>
      </c>
      <c r="J577" s="36">
        <v>30.6</v>
      </c>
      <c r="K577" s="36">
        <v>1083.48</v>
      </c>
      <c r="L577" s="36">
        <v>1097.78</v>
      </c>
      <c r="M577" s="36">
        <v>1083.48</v>
      </c>
    </row>
    <row r="578" spans="3:13" x14ac:dyDescent="0.25">
      <c r="C578" s="15">
        <f t="shared" si="35"/>
        <v>45596</v>
      </c>
      <c r="D578" s="35">
        <v>45572</v>
      </c>
      <c r="E578" s="36">
        <v>305873</v>
      </c>
      <c r="F578" s="36">
        <v>70864.039999999994</v>
      </c>
      <c r="G578" s="36">
        <v>235008.95</v>
      </c>
      <c r="H578" s="36">
        <v>0</v>
      </c>
      <c r="I578" s="36">
        <v>31.684999999999999</v>
      </c>
      <c r="J578" s="36">
        <v>32.003999999999998</v>
      </c>
      <c r="K578" s="36">
        <v>1106.33</v>
      </c>
      <c r="L578" s="36">
        <v>1074.27</v>
      </c>
      <c r="M578" s="36">
        <v>1106.33</v>
      </c>
    </row>
    <row r="579" spans="3:13" x14ac:dyDescent="0.25">
      <c r="C579" s="15">
        <f t="shared" si="35"/>
        <v>45596</v>
      </c>
      <c r="D579" s="35">
        <v>45571</v>
      </c>
      <c r="E579" s="36">
        <v>306593.59000000003</v>
      </c>
      <c r="F579" s="36">
        <v>70864.039999999994</v>
      </c>
      <c r="G579" s="36">
        <v>235729.53</v>
      </c>
      <c r="H579" s="36">
        <v>0</v>
      </c>
      <c r="I579" s="36">
        <v>32.199800000000003</v>
      </c>
      <c r="J579" s="36">
        <v>32.393999999999998</v>
      </c>
      <c r="K579" s="36">
        <v>1106.33</v>
      </c>
      <c r="L579" s="36">
        <v>1074.27</v>
      </c>
      <c r="M579" s="36">
        <v>1106.33</v>
      </c>
    </row>
    <row r="580" spans="3:13" x14ac:dyDescent="0.25">
      <c r="C580" s="15">
        <f t="shared" si="35"/>
        <v>45596</v>
      </c>
      <c r="D580" s="35">
        <v>45570</v>
      </c>
      <c r="E580" s="36">
        <v>306593.59000000003</v>
      </c>
      <c r="F580" s="36">
        <v>70864.039999999994</v>
      </c>
      <c r="G580" s="36">
        <v>235729.53</v>
      </c>
      <c r="H580" s="36">
        <v>0</v>
      </c>
      <c r="I580" s="36">
        <v>32.199800000000003</v>
      </c>
      <c r="J580" s="36">
        <v>32.393999999999998</v>
      </c>
      <c r="K580" s="36">
        <v>1106.33</v>
      </c>
      <c r="L580" s="36">
        <v>1074.27</v>
      </c>
      <c r="M580" s="36">
        <v>1106.33</v>
      </c>
    </row>
    <row r="581" spans="3:13" x14ac:dyDescent="0.25">
      <c r="C581" s="15">
        <f t="shared" si="35"/>
        <v>45596</v>
      </c>
      <c r="D581" s="35">
        <v>45569</v>
      </c>
      <c r="E581" s="36">
        <v>306593.59000000003</v>
      </c>
      <c r="F581" s="36">
        <v>70864.039999999994</v>
      </c>
      <c r="G581" s="36">
        <v>235729.53</v>
      </c>
      <c r="H581" s="36">
        <v>30</v>
      </c>
      <c r="I581" s="36">
        <v>32.199800000000003</v>
      </c>
      <c r="J581" s="36">
        <v>32.393999999999998</v>
      </c>
      <c r="K581" s="36">
        <v>1106.33</v>
      </c>
      <c r="L581" s="36">
        <v>1074.27</v>
      </c>
      <c r="M581" s="36">
        <v>1106.33</v>
      </c>
    </row>
    <row r="582" spans="3:13" x14ac:dyDescent="0.25">
      <c r="C582" s="15">
        <f t="shared" si="35"/>
        <v>45596</v>
      </c>
      <c r="D582" s="35">
        <v>45568</v>
      </c>
      <c r="E582" s="36">
        <v>305498.90999999997</v>
      </c>
      <c r="F582" s="36">
        <v>70864.039999999994</v>
      </c>
      <c r="G582" s="36">
        <v>234634.86</v>
      </c>
      <c r="H582" s="36">
        <v>87</v>
      </c>
      <c r="I582" s="36">
        <v>32.017000000000003</v>
      </c>
      <c r="J582" s="36">
        <v>32.463999999999999</v>
      </c>
      <c r="K582" s="36">
        <v>1106.33</v>
      </c>
      <c r="L582" s="36">
        <v>1074.27</v>
      </c>
      <c r="M582" s="36">
        <v>1106.33</v>
      </c>
    </row>
    <row r="583" spans="3:13" x14ac:dyDescent="0.25">
      <c r="C583" s="15">
        <f t="shared" si="35"/>
        <v>45596</v>
      </c>
      <c r="D583" s="35">
        <v>45567</v>
      </c>
      <c r="E583" s="36">
        <v>305067.94</v>
      </c>
      <c r="F583" s="36">
        <v>70864.039999999994</v>
      </c>
      <c r="G583" s="36">
        <v>234203.89</v>
      </c>
      <c r="H583" s="36">
        <v>14</v>
      </c>
      <c r="I583" s="36">
        <v>31.831499999999998</v>
      </c>
      <c r="J583" s="36">
        <v>31.92</v>
      </c>
      <c r="K583" s="36">
        <v>1106.33</v>
      </c>
      <c r="L583" s="36">
        <v>1074.27</v>
      </c>
      <c r="M583" s="36">
        <v>1106.33</v>
      </c>
    </row>
    <row r="584" spans="3:13" x14ac:dyDescent="0.25">
      <c r="C584" s="15">
        <f t="shared" ref="C584:C647" si="36">IFERROR(IF(DAY(D584)=1,EOMONTH(D584,0),IF(AND(EOMONTH(D584,0)+1-D584&lt;=3,(H584-AVERAGE(H585:H594))/_xlfn.STDEV.S(H585:H594)&gt;3),EOMONTH(D584,1),C585)),C585)</f>
        <v>45596</v>
      </c>
      <c r="D584" s="35">
        <v>45566</v>
      </c>
      <c r="E584" s="36">
        <v>305053.65999999997</v>
      </c>
      <c r="F584" s="36">
        <v>71145.350000000006</v>
      </c>
      <c r="G584" s="36">
        <v>233908.3</v>
      </c>
      <c r="H584" s="36">
        <v>42</v>
      </c>
      <c r="I584" s="36">
        <v>31.456099999999999</v>
      </c>
      <c r="J584" s="36">
        <v>31.742000000000001</v>
      </c>
      <c r="K584" s="36">
        <v>1106.33</v>
      </c>
      <c r="L584" s="36">
        <v>1074.27</v>
      </c>
      <c r="M584" s="36">
        <v>1106.33</v>
      </c>
    </row>
    <row r="585" spans="3:13" x14ac:dyDescent="0.25">
      <c r="C585" s="15">
        <f t="shared" si="36"/>
        <v>45565</v>
      </c>
      <c r="D585" s="35">
        <v>45565</v>
      </c>
      <c r="E585" s="36">
        <v>304129.63</v>
      </c>
      <c r="F585" s="36">
        <v>71983.899999999994</v>
      </c>
      <c r="G585" s="36">
        <v>232145.75</v>
      </c>
      <c r="H585" s="36">
        <v>34</v>
      </c>
      <c r="I585" s="36">
        <v>31.159500000000001</v>
      </c>
      <c r="J585" s="36">
        <v>31.457999999999998</v>
      </c>
      <c r="K585" s="36">
        <v>1106.33</v>
      </c>
      <c r="L585" s="36">
        <v>1074.27</v>
      </c>
      <c r="M585" s="36">
        <v>1106.33</v>
      </c>
    </row>
    <row r="586" spans="3:13" x14ac:dyDescent="0.25">
      <c r="C586" s="15">
        <f t="shared" si="36"/>
        <v>45565</v>
      </c>
      <c r="D586" s="35">
        <v>45564</v>
      </c>
      <c r="E586" s="36">
        <v>304502.03000000003</v>
      </c>
      <c r="F586" s="36">
        <v>70072.88</v>
      </c>
      <c r="G586" s="36">
        <v>234429.16</v>
      </c>
      <c r="H586" s="36">
        <v>0</v>
      </c>
      <c r="I586" s="36">
        <v>31.567499999999999</v>
      </c>
      <c r="J586" s="36">
        <v>31.815999999999999</v>
      </c>
      <c r="K586" s="36">
        <v>1113.6600000000001</v>
      </c>
      <c r="L586" s="36">
        <v>1075.44</v>
      </c>
      <c r="M586" s="36">
        <v>1113.6600000000001</v>
      </c>
    </row>
    <row r="587" spans="3:13" x14ac:dyDescent="0.25">
      <c r="C587" s="15">
        <f t="shared" si="36"/>
        <v>45565</v>
      </c>
      <c r="D587" s="35">
        <v>45563</v>
      </c>
      <c r="E587" s="36">
        <v>304502.03000000003</v>
      </c>
      <c r="F587" s="36">
        <v>70072.88</v>
      </c>
      <c r="G587" s="36">
        <v>234429.16</v>
      </c>
      <c r="H587" s="36">
        <v>0</v>
      </c>
      <c r="I587" s="36">
        <v>31.567499999999999</v>
      </c>
      <c r="J587" s="36">
        <v>31.815999999999999</v>
      </c>
      <c r="K587" s="36">
        <v>1113.6600000000001</v>
      </c>
      <c r="L587" s="36">
        <v>1075.44</v>
      </c>
      <c r="M587" s="36">
        <v>1113.6600000000001</v>
      </c>
    </row>
    <row r="588" spans="3:13" x14ac:dyDescent="0.25">
      <c r="C588" s="15">
        <f t="shared" si="36"/>
        <v>45565</v>
      </c>
      <c r="D588" s="35">
        <v>45562</v>
      </c>
      <c r="E588" s="36">
        <v>304502.03000000003</v>
      </c>
      <c r="F588" s="36">
        <v>70072.88</v>
      </c>
      <c r="G588" s="36">
        <v>234429.16</v>
      </c>
      <c r="H588" s="36">
        <v>1065</v>
      </c>
      <c r="I588" s="36">
        <v>31.567499999999999</v>
      </c>
      <c r="J588" s="36">
        <v>31.815999999999999</v>
      </c>
      <c r="K588" s="36">
        <v>1113.6600000000001</v>
      </c>
      <c r="L588" s="36">
        <v>1075.44</v>
      </c>
      <c r="M588" s="36">
        <v>1113.6600000000001</v>
      </c>
    </row>
    <row r="589" spans="3:13" x14ac:dyDescent="0.25">
      <c r="C589" s="15">
        <f t="shared" si="36"/>
        <v>45565</v>
      </c>
      <c r="D589" s="35">
        <v>45561</v>
      </c>
      <c r="E589" s="36">
        <v>304698.56</v>
      </c>
      <c r="F589" s="36">
        <v>70072.88</v>
      </c>
      <c r="G589" s="36">
        <v>234625.66</v>
      </c>
      <c r="H589" s="36">
        <v>2</v>
      </c>
      <c r="I589" s="36">
        <v>32.018000000000001</v>
      </c>
      <c r="J589" s="36">
        <v>32.024999999999999</v>
      </c>
      <c r="K589" s="36">
        <v>1114.26</v>
      </c>
      <c r="L589" s="36">
        <v>1075.47</v>
      </c>
      <c r="M589" s="36">
        <v>1114.26</v>
      </c>
    </row>
    <row r="590" spans="3:13" x14ac:dyDescent="0.25">
      <c r="C590" s="15">
        <f t="shared" si="36"/>
        <v>45565</v>
      </c>
      <c r="D590" s="35">
        <v>45560</v>
      </c>
      <c r="E590" s="36">
        <v>305338.09000000003</v>
      </c>
      <c r="F590" s="36">
        <v>70773.77</v>
      </c>
      <c r="G590" s="36">
        <v>234564.31</v>
      </c>
      <c r="H590" s="36">
        <v>37</v>
      </c>
      <c r="I590" s="36">
        <v>31.811499999999999</v>
      </c>
      <c r="J590" s="36">
        <v>31.698</v>
      </c>
      <c r="K590" s="36">
        <v>1102.1199999999999</v>
      </c>
      <c r="L590" s="36">
        <v>1071.98</v>
      </c>
      <c r="M590" s="36">
        <v>1102.1199999999999</v>
      </c>
    </row>
    <row r="591" spans="3:13" x14ac:dyDescent="0.25">
      <c r="C591" s="15">
        <f t="shared" si="36"/>
        <v>45565</v>
      </c>
      <c r="D591" s="35">
        <v>45559</v>
      </c>
      <c r="E591" s="36">
        <v>304946.59000000003</v>
      </c>
      <c r="F591" s="36">
        <v>74918.31</v>
      </c>
      <c r="G591" s="36">
        <v>230028.27</v>
      </c>
      <c r="H591" s="36">
        <v>27</v>
      </c>
      <c r="I591" s="36">
        <v>32.098500000000001</v>
      </c>
      <c r="J591" s="36">
        <v>32.110999999999997</v>
      </c>
      <c r="K591" s="36">
        <v>1066.71</v>
      </c>
      <c r="L591" s="36">
        <v>1072.26</v>
      </c>
      <c r="M591" s="36">
        <v>1066.71</v>
      </c>
    </row>
    <row r="592" spans="3:13" x14ac:dyDescent="0.25">
      <c r="C592" s="15">
        <f t="shared" si="36"/>
        <v>45565</v>
      </c>
      <c r="D592" s="35">
        <v>45558</v>
      </c>
      <c r="E592" s="36">
        <v>304985.13</v>
      </c>
      <c r="F592" s="36">
        <v>74897.91</v>
      </c>
      <c r="G592" s="36">
        <v>230087.22</v>
      </c>
      <c r="H592" s="36">
        <v>11</v>
      </c>
      <c r="I592" s="36">
        <v>30.694299999999998</v>
      </c>
      <c r="J592" s="36">
        <v>30.766999999999999</v>
      </c>
      <c r="K592" s="36">
        <v>1051.26</v>
      </c>
      <c r="L592" s="36">
        <v>1069.1199999999999</v>
      </c>
      <c r="M592" s="36">
        <v>1051.26</v>
      </c>
    </row>
    <row r="593" spans="3:13" x14ac:dyDescent="0.25">
      <c r="C593" s="15">
        <f t="shared" si="36"/>
        <v>45565</v>
      </c>
      <c r="D593" s="35">
        <v>45557</v>
      </c>
      <c r="E593" s="36">
        <v>304377.65999999997</v>
      </c>
      <c r="F593" s="36">
        <v>74897.91</v>
      </c>
      <c r="G593" s="36">
        <v>229479.78</v>
      </c>
      <c r="H593" s="36">
        <v>0</v>
      </c>
      <c r="I593" s="36">
        <v>31.177499999999998</v>
      </c>
      <c r="J593" s="36">
        <v>31.175999999999998</v>
      </c>
      <c r="K593" s="36">
        <v>1064.99</v>
      </c>
      <c r="L593" s="36">
        <v>1069.96</v>
      </c>
      <c r="M593" s="36">
        <v>1064.99</v>
      </c>
    </row>
    <row r="594" spans="3:13" x14ac:dyDescent="0.25">
      <c r="C594" s="15">
        <f t="shared" si="36"/>
        <v>45565</v>
      </c>
      <c r="D594" s="35">
        <v>45556</v>
      </c>
      <c r="E594" s="36">
        <v>304377.65999999997</v>
      </c>
      <c r="F594" s="36">
        <v>74897.91</v>
      </c>
      <c r="G594" s="36">
        <v>229479.78</v>
      </c>
      <c r="H594" s="36">
        <v>0</v>
      </c>
      <c r="I594" s="36">
        <v>31.177499999999998</v>
      </c>
      <c r="J594" s="36">
        <v>31.175999999999998</v>
      </c>
      <c r="K594" s="36">
        <v>1064.99</v>
      </c>
      <c r="L594" s="36">
        <v>1069.96</v>
      </c>
      <c r="M594" s="36">
        <v>1064.99</v>
      </c>
    </row>
    <row r="595" spans="3:13" x14ac:dyDescent="0.25">
      <c r="C595" s="15">
        <f t="shared" si="36"/>
        <v>45565</v>
      </c>
      <c r="D595" s="35">
        <v>45555</v>
      </c>
      <c r="E595" s="36">
        <v>304377.65999999997</v>
      </c>
      <c r="F595" s="36">
        <v>74897.91</v>
      </c>
      <c r="G595" s="36">
        <v>229479.78</v>
      </c>
      <c r="H595" s="36">
        <v>4</v>
      </c>
      <c r="I595" s="36">
        <v>31.177499999999998</v>
      </c>
      <c r="J595" s="36">
        <v>31.175999999999998</v>
      </c>
      <c r="K595" s="36">
        <v>1064.99</v>
      </c>
      <c r="L595" s="36">
        <v>1069.96</v>
      </c>
      <c r="M595" s="36">
        <v>1064.99</v>
      </c>
    </row>
    <row r="596" spans="3:13" x14ac:dyDescent="0.25">
      <c r="C596" s="15">
        <f t="shared" si="36"/>
        <v>45565</v>
      </c>
      <c r="D596" s="35">
        <v>45554</v>
      </c>
      <c r="E596" s="36">
        <v>305883.78000000003</v>
      </c>
      <c r="F596" s="36">
        <v>74897.91</v>
      </c>
      <c r="G596" s="36">
        <v>230985.86</v>
      </c>
      <c r="H596" s="36">
        <v>21</v>
      </c>
      <c r="I596" s="36">
        <v>30.787500000000001</v>
      </c>
      <c r="J596" s="36">
        <v>31.094000000000001</v>
      </c>
      <c r="K596" s="36">
        <v>1055.43</v>
      </c>
      <c r="L596" s="36">
        <v>1066.75</v>
      </c>
      <c r="M596" s="36">
        <v>1055.43</v>
      </c>
    </row>
    <row r="597" spans="3:13" x14ac:dyDescent="0.25">
      <c r="C597" s="15">
        <f t="shared" si="36"/>
        <v>45565</v>
      </c>
      <c r="D597" s="35">
        <v>45553</v>
      </c>
      <c r="E597" s="36">
        <v>305964.25</v>
      </c>
      <c r="F597" s="36">
        <v>74897.91</v>
      </c>
      <c r="G597" s="36">
        <v>231066.36</v>
      </c>
      <c r="H597" s="36">
        <v>55</v>
      </c>
      <c r="I597" s="36">
        <v>30.081199999999999</v>
      </c>
      <c r="J597" s="36">
        <v>30.341000000000001</v>
      </c>
      <c r="K597" s="36">
        <v>1046.9100000000001</v>
      </c>
      <c r="L597" s="36">
        <v>1064.7</v>
      </c>
      <c r="M597" s="36">
        <v>1046.9100000000001</v>
      </c>
    </row>
    <row r="598" spans="3:13" x14ac:dyDescent="0.25">
      <c r="C598" s="15">
        <f t="shared" si="36"/>
        <v>45565</v>
      </c>
      <c r="D598" s="35">
        <v>45552</v>
      </c>
      <c r="E598" s="36">
        <v>306483.44</v>
      </c>
      <c r="F598" s="36">
        <v>74777.42</v>
      </c>
      <c r="G598" s="36">
        <v>231706</v>
      </c>
      <c r="H598" s="36">
        <v>31</v>
      </c>
      <c r="I598" s="36">
        <v>30.700800000000001</v>
      </c>
      <c r="J598" s="36">
        <v>30.619</v>
      </c>
      <c r="K598" s="36">
        <v>1042.3800000000001</v>
      </c>
      <c r="L598" s="36">
        <v>1062.96</v>
      </c>
      <c r="M598" s="36">
        <v>1042.3800000000001</v>
      </c>
    </row>
    <row r="599" spans="3:13" x14ac:dyDescent="0.25">
      <c r="C599" s="15">
        <f t="shared" si="36"/>
        <v>45565</v>
      </c>
      <c r="D599" s="35">
        <v>45551</v>
      </c>
      <c r="E599" s="36">
        <v>305926.96999999997</v>
      </c>
      <c r="F599" s="36">
        <v>76168.3</v>
      </c>
      <c r="G599" s="36">
        <v>229758.67</v>
      </c>
      <c r="H599" s="36">
        <v>54</v>
      </c>
      <c r="I599" s="36">
        <v>30.732299999999999</v>
      </c>
      <c r="J599" s="36">
        <v>30.771000000000001</v>
      </c>
      <c r="K599" s="36">
        <v>1042.3800000000001</v>
      </c>
      <c r="L599" s="36">
        <v>1062.96</v>
      </c>
      <c r="M599" s="36">
        <v>1042.3800000000001</v>
      </c>
    </row>
    <row r="600" spans="3:13" x14ac:dyDescent="0.25">
      <c r="C600" s="15">
        <f t="shared" si="36"/>
        <v>45565</v>
      </c>
      <c r="D600" s="35">
        <v>45550</v>
      </c>
      <c r="E600" s="36">
        <v>306139.84000000003</v>
      </c>
      <c r="F600" s="36">
        <v>76168.3</v>
      </c>
      <c r="G600" s="36">
        <v>229971.55</v>
      </c>
      <c r="H600" s="36">
        <v>0</v>
      </c>
      <c r="I600" s="36">
        <v>30.719000000000001</v>
      </c>
      <c r="J600" s="36">
        <v>30.699000000000002</v>
      </c>
      <c r="K600" s="36">
        <v>1042.3800000000001</v>
      </c>
      <c r="L600" s="36">
        <v>1062.96</v>
      </c>
      <c r="M600" s="36">
        <v>1042.3800000000001</v>
      </c>
    </row>
    <row r="601" spans="3:13" x14ac:dyDescent="0.25">
      <c r="C601" s="15">
        <f t="shared" si="36"/>
        <v>45565</v>
      </c>
      <c r="D601" s="35">
        <v>45549</v>
      </c>
      <c r="E601" s="36">
        <v>306139.84000000003</v>
      </c>
      <c r="F601" s="36">
        <v>76168.3</v>
      </c>
      <c r="G601" s="36">
        <v>229971.55</v>
      </c>
      <c r="H601" s="36">
        <v>0</v>
      </c>
      <c r="I601" s="36">
        <v>30.719000000000001</v>
      </c>
      <c r="J601" s="36">
        <v>30.699000000000002</v>
      </c>
      <c r="K601" s="36">
        <v>1042.3800000000001</v>
      </c>
      <c r="L601" s="36">
        <v>1062.96</v>
      </c>
      <c r="M601" s="36">
        <v>1042.3800000000001</v>
      </c>
    </row>
    <row r="602" spans="3:13" x14ac:dyDescent="0.25">
      <c r="C602" s="15">
        <f t="shared" si="36"/>
        <v>45565</v>
      </c>
      <c r="D602" s="35">
        <v>45548</v>
      </c>
      <c r="E602" s="36">
        <v>306139.84000000003</v>
      </c>
      <c r="F602" s="36">
        <v>76168.3</v>
      </c>
      <c r="G602" s="36">
        <v>229971.55</v>
      </c>
      <c r="H602" s="36">
        <v>21</v>
      </c>
      <c r="I602" s="36">
        <v>30.719000000000001</v>
      </c>
      <c r="J602" s="36">
        <v>30.699000000000002</v>
      </c>
      <c r="K602" s="36">
        <v>1042.3800000000001</v>
      </c>
      <c r="L602" s="36">
        <v>1062.96</v>
      </c>
      <c r="M602" s="36">
        <v>1042.3800000000001</v>
      </c>
    </row>
    <row r="603" spans="3:13" x14ac:dyDescent="0.25">
      <c r="C603" s="15">
        <f t="shared" si="36"/>
        <v>45565</v>
      </c>
      <c r="D603" s="35">
        <v>45547</v>
      </c>
      <c r="E603" s="36">
        <v>306156.59000000003</v>
      </c>
      <c r="F603" s="36">
        <v>76168.3</v>
      </c>
      <c r="G603" s="36">
        <v>229988.3</v>
      </c>
      <c r="H603" s="36">
        <v>12</v>
      </c>
      <c r="I603" s="36">
        <v>29.879200000000001</v>
      </c>
      <c r="J603" s="36">
        <v>29.742999999999999</v>
      </c>
      <c r="K603" s="36">
        <v>1002.08</v>
      </c>
      <c r="L603" s="36">
        <v>1059.1099999999999</v>
      </c>
      <c r="M603" s="36">
        <v>1002.08</v>
      </c>
    </row>
    <row r="604" spans="3:13" x14ac:dyDescent="0.25">
      <c r="C604" s="15">
        <f t="shared" si="36"/>
        <v>45565</v>
      </c>
      <c r="D604" s="35">
        <v>45546</v>
      </c>
      <c r="E604" s="36">
        <v>305952.28000000003</v>
      </c>
      <c r="F604" s="36">
        <v>76117.600000000006</v>
      </c>
      <c r="G604" s="36">
        <v>229834.69</v>
      </c>
      <c r="H604" s="36">
        <v>12</v>
      </c>
      <c r="I604" s="36">
        <v>28.677</v>
      </c>
      <c r="J604" s="36">
        <v>28.562999999999999</v>
      </c>
      <c r="K604" s="36">
        <v>1003.71</v>
      </c>
      <c r="L604" s="36">
        <v>1059.05</v>
      </c>
      <c r="M604" s="36">
        <v>1003.71</v>
      </c>
    </row>
    <row r="605" spans="3:13" x14ac:dyDescent="0.25">
      <c r="C605" s="15">
        <f t="shared" si="36"/>
        <v>45565</v>
      </c>
      <c r="D605" s="35">
        <v>45545</v>
      </c>
      <c r="E605" s="36">
        <v>306892.06</v>
      </c>
      <c r="F605" s="36">
        <v>76117.600000000006</v>
      </c>
      <c r="G605" s="36">
        <v>230774.47</v>
      </c>
      <c r="H605" s="36">
        <v>13</v>
      </c>
      <c r="I605" s="36">
        <v>28.401900000000001</v>
      </c>
      <c r="J605" s="36">
        <v>28.257000000000001</v>
      </c>
      <c r="K605" s="36">
        <v>985.27</v>
      </c>
      <c r="L605" s="36">
        <v>1058.8499999999999</v>
      </c>
      <c r="M605" s="36">
        <v>985.27</v>
      </c>
    </row>
    <row r="606" spans="3:13" x14ac:dyDescent="0.25">
      <c r="C606" s="15">
        <f t="shared" si="36"/>
        <v>45565</v>
      </c>
      <c r="D606" s="35">
        <v>45544</v>
      </c>
      <c r="E606" s="36">
        <v>306575.19</v>
      </c>
      <c r="F606" s="36">
        <v>76302.95</v>
      </c>
      <c r="G606" s="36">
        <v>230272.23</v>
      </c>
      <c r="H606" s="36">
        <v>65</v>
      </c>
      <c r="I606" s="36">
        <v>28.3459</v>
      </c>
      <c r="J606" s="36">
        <v>28.291</v>
      </c>
      <c r="K606" s="36">
        <v>978.94</v>
      </c>
      <c r="L606" s="36">
        <v>1059.9100000000001</v>
      </c>
      <c r="M606" s="36">
        <v>978.94</v>
      </c>
    </row>
    <row r="607" spans="3:13" x14ac:dyDescent="0.25">
      <c r="C607" s="15">
        <f t="shared" si="36"/>
        <v>45565</v>
      </c>
      <c r="D607" s="35">
        <v>45543</v>
      </c>
      <c r="E607" s="36">
        <v>306016.53000000003</v>
      </c>
      <c r="F607" s="36">
        <v>77637.759999999995</v>
      </c>
      <c r="G607" s="36">
        <v>228378.8</v>
      </c>
      <c r="H607" s="36">
        <v>0</v>
      </c>
      <c r="I607" s="36">
        <v>27.934999999999999</v>
      </c>
      <c r="J607" s="36">
        <v>27.808</v>
      </c>
      <c r="K607" s="36">
        <v>1012.14</v>
      </c>
      <c r="L607" s="36">
        <v>1062.1500000000001</v>
      </c>
      <c r="M607" s="36">
        <v>1012.14</v>
      </c>
    </row>
    <row r="608" spans="3:13" x14ac:dyDescent="0.25">
      <c r="C608" s="15">
        <f t="shared" si="36"/>
        <v>45565</v>
      </c>
      <c r="D608" s="35">
        <v>45542</v>
      </c>
      <c r="E608" s="36">
        <v>306016.53000000003</v>
      </c>
      <c r="F608" s="36">
        <v>77637.759999999995</v>
      </c>
      <c r="G608" s="36">
        <v>228378.8</v>
      </c>
      <c r="H608" s="36">
        <v>0</v>
      </c>
      <c r="I608" s="36">
        <v>27.934999999999999</v>
      </c>
      <c r="J608" s="36">
        <v>27.808</v>
      </c>
      <c r="K608" s="36">
        <v>1012.14</v>
      </c>
      <c r="L608" s="36">
        <v>1062.1500000000001</v>
      </c>
      <c r="M608" s="36">
        <v>1012.14</v>
      </c>
    </row>
    <row r="609" spans="3:13" x14ac:dyDescent="0.25">
      <c r="C609" s="15">
        <f t="shared" si="36"/>
        <v>45565</v>
      </c>
      <c r="D609" s="35">
        <v>45541</v>
      </c>
      <c r="E609" s="36">
        <v>306016.53000000003</v>
      </c>
      <c r="F609" s="36">
        <v>77637.759999999995</v>
      </c>
      <c r="G609" s="36">
        <v>228378.8</v>
      </c>
      <c r="H609" s="36">
        <v>56</v>
      </c>
      <c r="I609" s="36">
        <v>27.934999999999999</v>
      </c>
      <c r="J609" s="36">
        <v>27.808</v>
      </c>
      <c r="K609" s="36">
        <v>1012.14</v>
      </c>
      <c r="L609" s="36">
        <v>1062.1500000000001</v>
      </c>
      <c r="M609" s="36">
        <v>1012.14</v>
      </c>
    </row>
    <row r="610" spans="3:13" x14ac:dyDescent="0.25">
      <c r="C610" s="15">
        <f t="shared" si="36"/>
        <v>45565</v>
      </c>
      <c r="D610" s="35">
        <v>45540</v>
      </c>
      <c r="E610" s="36">
        <v>306017.56</v>
      </c>
      <c r="F610" s="36">
        <v>77743.3</v>
      </c>
      <c r="G610" s="36">
        <v>228274.27</v>
      </c>
      <c r="H610" s="36">
        <v>10</v>
      </c>
      <c r="I610" s="36">
        <v>28.822900000000001</v>
      </c>
      <c r="J610" s="36">
        <v>28.72</v>
      </c>
      <c r="K610" s="36">
        <v>996.12</v>
      </c>
      <c r="L610" s="36">
        <v>1063.3900000000001</v>
      </c>
      <c r="M610" s="36">
        <v>996.12</v>
      </c>
    </row>
    <row r="611" spans="3:13" x14ac:dyDescent="0.25">
      <c r="C611" s="15">
        <f t="shared" si="36"/>
        <v>45565</v>
      </c>
      <c r="D611" s="35">
        <v>45539</v>
      </c>
      <c r="E611" s="36">
        <v>306222.53000000003</v>
      </c>
      <c r="F611" s="36">
        <v>78274.02</v>
      </c>
      <c r="G611" s="36">
        <v>227948.5</v>
      </c>
      <c r="H611" s="36">
        <v>247</v>
      </c>
      <c r="I611" s="36">
        <v>28.2743</v>
      </c>
      <c r="J611" s="36">
        <v>28.167000000000002</v>
      </c>
      <c r="K611" s="36">
        <v>987.66</v>
      </c>
      <c r="L611" s="36">
        <v>1059.9100000000001</v>
      </c>
      <c r="M611" s="36">
        <v>987.66</v>
      </c>
    </row>
    <row r="612" spans="3:13" x14ac:dyDescent="0.25">
      <c r="C612" s="15">
        <f t="shared" si="36"/>
        <v>45565</v>
      </c>
      <c r="D612" s="35">
        <v>45538</v>
      </c>
      <c r="E612" s="36">
        <v>306331.31</v>
      </c>
      <c r="F612" s="36">
        <v>78418.02</v>
      </c>
      <c r="G612" s="36">
        <v>227913.31</v>
      </c>
      <c r="H612" s="36">
        <v>79</v>
      </c>
      <c r="I612" s="36">
        <v>28.047999999999998</v>
      </c>
      <c r="J612" s="36">
        <v>27.951000000000001</v>
      </c>
      <c r="K612" s="36">
        <v>1010.55</v>
      </c>
      <c r="L612" s="36">
        <v>1058.8499999999999</v>
      </c>
      <c r="M612" s="36">
        <v>1010.55</v>
      </c>
    </row>
    <row r="613" spans="3:13" x14ac:dyDescent="0.25">
      <c r="C613" s="15">
        <f t="shared" si="36"/>
        <v>45565</v>
      </c>
      <c r="D613" s="35">
        <v>45537</v>
      </c>
      <c r="E613" s="36">
        <v>306367.44</v>
      </c>
      <c r="F613" s="36">
        <v>76942.8</v>
      </c>
      <c r="G613" s="36">
        <v>229424.63</v>
      </c>
      <c r="H613" s="36">
        <v>0</v>
      </c>
      <c r="I613" s="36">
        <v>28.545000000000002</v>
      </c>
      <c r="J613" s="36">
        <v>28.731000000000002</v>
      </c>
      <c r="K613" s="36">
        <v>1010.61</v>
      </c>
      <c r="L613" s="36">
        <v>1059.51</v>
      </c>
      <c r="M613" s="36">
        <v>1010.61</v>
      </c>
    </row>
    <row r="614" spans="3:13" x14ac:dyDescent="0.25">
      <c r="C614" s="15">
        <f t="shared" si="36"/>
        <v>45565</v>
      </c>
      <c r="D614" s="35">
        <v>45536</v>
      </c>
      <c r="E614" s="36">
        <v>306367.44</v>
      </c>
      <c r="F614" s="36">
        <v>76942.8</v>
      </c>
      <c r="G614" s="36">
        <v>229424.63</v>
      </c>
      <c r="H614" s="36">
        <v>0</v>
      </c>
      <c r="I614" s="36">
        <v>28.864699999999999</v>
      </c>
      <c r="J614" s="36">
        <v>28.731000000000002</v>
      </c>
      <c r="K614" s="36">
        <v>1050.83</v>
      </c>
      <c r="L614" s="36">
        <v>1063.0899999999999</v>
      </c>
      <c r="M614" s="36">
        <v>1050.83</v>
      </c>
    </row>
    <row r="615" spans="3:13" x14ac:dyDescent="0.25">
      <c r="C615" s="15">
        <f t="shared" si="36"/>
        <v>45565</v>
      </c>
      <c r="D615" s="35">
        <v>45535</v>
      </c>
      <c r="E615" s="36">
        <v>306367.44</v>
      </c>
      <c r="F615" s="36">
        <v>76942.8</v>
      </c>
      <c r="G615" s="36">
        <v>229424.63</v>
      </c>
      <c r="H615" s="36">
        <v>0</v>
      </c>
      <c r="I615" s="36">
        <v>28.864699999999999</v>
      </c>
      <c r="J615" s="36">
        <v>28.731000000000002</v>
      </c>
      <c r="K615" s="36">
        <v>1050.83</v>
      </c>
      <c r="L615" s="36">
        <v>1063.0899999999999</v>
      </c>
      <c r="M615" s="36">
        <v>1050.83</v>
      </c>
    </row>
    <row r="616" spans="3:13" x14ac:dyDescent="0.25">
      <c r="C616" s="15">
        <f t="shared" si="36"/>
        <v>45565</v>
      </c>
      <c r="D616" s="35">
        <v>45534</v>
      </c>
      <c r="E616" s="36">
        <v>306367.44</v>
      </c>
      <c r="F616" s="36">
        <v>76942.8</v>
      </c>
      <c r="G616" s="36">
        <v>229424.63</v>
      </c>
      <c r="H616" s="36">
        <v>512</v>
      </c>
      <c r="I616" s="36">
        <v>28.864699999999999</v>
      </c>
      <c r="J616" s="36">
        <v>28.731000000000002</v>
      </c>
      <c r="K616" s="36">
        <v>1050.83</v>
      </c>
      <c r="L616" s="36">
        <v>1063.0899999999999</v>
      </c>
      <c r="M616" s="36">
        <v>1050.83</v>
      </c>
    </row>
    <row r="617" spans="3:13" x14ac:dyDescent="0.25">
      <c r="C617" s="15">
        <f t="shared" si="36"/>
        <v>45565</v>
      </c>
      <c r="D617" s="35">
        <v>45533</v>
      </c>
      <c r="E617" s="36">
        <v>307154.84000000003</v>
      </c>
      <c r="F617" s="36">
        <v>76516.52</v>
      </c>
      <c r="G617" s="36">
        <v>230638.34</v>
      </c>
      <c r="H617" s="36">
        <v>3830</v>
      </c>
      <c r="I617" s="36">
        <v>29.419799999999999</v>
      </c>
      <c r="J617" s="36">
        <v>29.556999999999999</v>
      </c>
      <c r="K617" s="36">
        <v>1055.52</v>
      </c>
      <c r="L617" s="36">
        <v>1062.42</v>
      </c>
      <c r="M617" s="36">
        <v>1055.52</v>
      </c>
    </row>
    <row r="618" spans="3:13" x14ac:dyDescent="0.25">
      <c r="C618" s="15">
        <f t="shared" si="36"/>
        <v>45535</v>
      </c>
      <c r="D618" s="35">
        <v>45532</v>
      </c>
      <c r="E618" s="36">
        <v>306512.03000000003</v>
      </c>
      <c r="F618" s="36">
        <v>75711.399999999994</v>
      </c>
      <c r="G618" s="36">
        <v>230800.63</v>
      </c>
      <c r="H618" s="36">
        <v>5</v>
      </c>
      <c r="I618" s="36">
        <v>29.1267</v>
      </c>
      <c r="J618" s="36">
        <v>29.201000000000001</v>
      </c>
      <c r="K618" s="36">
        <v>1051.55</v>
      </c>
      <c r="L618" s="36">
        <v>1058.57</v>
      </c>
      <c r="M618" s="36">
        <v>1051.55</v>
      </c>
    </row>
    <row r="619" spans="3:13" x14ac:dyDescent="0.25">
      <c r="C619" s="15">
        <f t="shared" si="36"/>
        <v>45535</v>
      </c>
      <c r="D619" s="35">
        <v>45531</v>
      </c>
      <c r="E619" s="36">
        <v>307092.5</v>
      </c>
      <c r="F619" s="36">
        <v>73082.63</v>
      </c>
      <c r="G619" s="36">
        <v>234009.88</v>
      </c>
      <c r="H619" s="36">
        <v>78</v>
      </c>
      <c r="I619" s="36">
        <v>29.9757</v>
      </c>
      <c r="J619" s="36">
        <v>29.98</v>
      </c>
      <c r="K619" s="36">
        <v>1066.17</v>
      </c>
      <c r="L619" s="36">
        <v>1058.8699999999999</v>
      </c>
      <c r="M619" s="36">
        <v>1066.17</v>
      </c>
    </row>
    <row r="620" spans="3:13" x14ac:dyDescent="0.25">
      <c r="C620" s="15">
        <f t="shared" si="36"/>
        <v>45535</v>
      </c>
      <c r="D620" s="35">
        <v>45530</v>
      </c>
      <c r="E620" s="36">
        <v>307311.71999999997</v>
      </c>
      <c r="F620" s="36">
        <v>69805.98</v>
      </c>
      <c r="G620" s="36">
        <v>237505.75</v>
      </c>
      <c r="H620" s="36">
        <v>35</v>
      </c>
      <c r="I620" s="36">
        <v>29.903400000000001</v>
      </c>
      <c r="J620" s="36">
        <v>30.007000000000001</v>
      </c>
      <c r="K620" s="36">
        <v>1070.0899999999999</v>
      </c>
      <c r="L620" s="36">
        <v>1059.28</v>
      </c>
      <c r="M620" s="36">
        <v>1070.0899999999999</v>
      </c>
    </row>
    <row r="621" spans="3:13" x14ac:dyDescent="0.25">
      <c r="C621" s="15">
        <f t="shared" si="36"/>
        <v>45535</v>
      </c>
      <c r="D621" s="35">
        <v>45529</v>
      </c>
      <c r="E621" s="36">
        <v>307328.53000000003</v>
      </c>
      <c r="F621" s="36">
        <v>69805.98</v>
      </c>
      <c r="G621" s="36">
        <v>237522.58</v>
      </c>
      <c r="H621" s="36">
        <v>0</v>
      </c>
      <c r="I621" s="36">
        <v>29.8157</v>
      </c>
      <c r="J621" s="36">
        <v>29.82</v>
      </c>
      <c r="K621" s="36">
        <v>1045.72</v>
      </c>
      <c r="L621" s="36">
        <v>1058.9100000000001</v>
      </c>
      <c r="M621" s="36">
        <v>1045.72</v>
      </c>
    </row>
    <row r="622" spans="3:13" x14ac:dyDescent="0.25">
      <c r="C622" s="15">
        <f t="shared" si="36"/>
        <v>45535</v>
      </c>
      <c r="D622" s="35">
        <v>45528</v>
      </c>
      <c r="E622" s="36">
        <v>307328.53000000003</v>
      </c>
      <c r="F622" s="36">
        <v>69805.98</v>
      </c>
      <c r="G622" s="36">
        <v>237522.58</v>
      </c>
      <c r="H622" s="36">
        <v>0</v>
      </c>
      <c r="I622" s="36">
        <v>29.8157</v>
      </c>
      <c r="J622" s="36">
        <v>29.82</v>
      </c>
      <c r="K622" s="36">
        <v>1045.72</v>
      </c>
      <c r="L622" s="36">
        <v>1058.9100000000001</v>
      </c>
      <c r="M622" s="36">
        <v>1045.72</v>
      </c>
    </row>
    <row r="623" spans="3:13" x14ac:dyDescent="0.25">
      <c r="C623" s="15">
        <f t="shared" si="36"/>
        <v>45535</v>
      </c>
      <c r="D623" s="35">
        <v>45527</v>
      </c>
      <c r="E623" s="36">
        <v>307328.53000000003</v>
      </c>
      <c r="F623" s="36">
        <v>69805.98</v>
      </c>
      <c r="G623" s="36">
        <v>237522.58</v>
      </c>
      <c r="H623" s="36">
        <v>8</v>
      </c>
      <c r="I623" s="36">
        <v>29.8157</v>
      </c>
      <c r="J623" s="36">
        <v>29.82</v>
      </c>
      <c r="K623" s="36">
        <v>1045.72</v>
      </c>
      <c r="L623" s="36">
        <v>1058.9100000000001</v>
      </c>
      <c r="M623" s="36">
        <v>1045.72</v>
      </c>
    </row>
    <row r="624" spans="3:13" x14ac:dyDescent="0.25">
      <c r="C624" s="15">
        <f t="shared" si="36"/>
        <v>45535</v>
      </c>
      <c r="D624" s="35">
        <v>45526</v>
      </c>
      <c r="E624" s="36">
        <v>306332.46999999997</v>
      </c>
      <c r="F624" s="36">
        <v>69805.98</v>
      </c>
      <c r="G624" s="36">
        <v>236526.5</v>
      </c>
      <c r="H624" s="36">
        <v>47</v>
      </c>
      <c r="I624" s="36">
        <v>28.985499999999998</v>
      </c>
      <c r="J624" s="36">
        <v>29.047000000000001</v>
      </c>
      <c r="K624" s="36">
        <v>1046.55</v>
      </c>
      <c r="L624" s="36">
        <v>1055.93</v>
      </c>
      <c r="M624" s="36">
        <v>1046.55</v>
      </c>
    </row>
    <row r="625" spans="3:13" x14ac:dyDescent="0.25">
      <c r="C625" s="15">
        <f t="shared" si="36"/>
        <v>45535</v>
      </c>
      <c r="D625" s="35">
        <v>45525</v>
      </c>
      <c r="E625" s="36">
        <v>306508.53000000003</v>
      </c>
      <c r="F625" s="36">
        <v>69805.98</v>
      </c>
      <c r="G625" s="36">
        <v>236702.56</v>
      </c>
      <c r="H625" s="36">
        <v>0</v>
      </c>
      <c r="I625" s="36">
        <v>29.6</v>
      </c>
      <c r="J625" s="36">
        <v>29.535</v>
      </c>
      <c r="K625" s="36">
        <v>1052.95</v>
      </c>
      <c r="L625" s="36">
        <v>1057.58</v>
      </c>
      <c r="M625" s="36">
        <v>1052.95</v>
      </c>
    </row>
    <row r="626" spans="3:13" x14ac:dyDescent="0.25">
      <c r="C626" s="15">
        <f t="shared" si="36"/>
        <v>45535</v>
      </c>
      <c r="D626" s="35">
        <v>45524</v>
      </c>
      <c r="E626" s="36">
        <v>306738.69</v>
      </c>
      <c r="F626" s="36">
        <v>69805.98</v>
      </c>
      <c r="G626" s="36">
        <v>236932.7</v>
      </c>
      <c r="H626" s="36">
        <v>15</v>
      </c>
      <c r="I626" s="36">
        <v>29.437999999999999</v>
      </c>
      <c r="J626" s="36">
        <v>29.518999999999998</v>
      </c>
      <c r="K626" s="36">
        <v>1053.54</v>
      </c>
      <c r="L626" s="36">
        <v>972.47</v>
      </c>
      <c r="M626" s="36">
        <v>1053.54</v>
      </c>
    </row>
    <row r="627" spans="3:13" x14ac:dyDescent="0.25">
      <c r="C627" s="15">
        <f t="shared" si="36"/>
        <v>45535</v>
      </c>
      <c r="D627" s="35">
        <v>45523</v>
      </c>
      <c r="E627" s="36">
        <v>307813.34000000003</v>
      </c>
      <c r="F627" s="36">
        <v>69805.98</v>
      </c>
      <c r="G627" s="36">
        <v>238007.36</v>
      </c>
      <c r="H627" s="36">
        <v>16</v>
      </c>
      <c r="I627" s="36">
        <v>29.449400000000001</v>
      </c>
      <c r="J627" s="36">
        <v>29.303999999999998</v>
      </c>
      <c r="K627" s="36">
        <v>1038.27</v>
      </c>
      <c r="L627" s="36">
        <v>970.91</v>
      </c>
      <c r="M627" s="36">
        <v>1038.27</v>
      </c>
    </row>
    <row r="628" spans="3:13" x14ac:dyDescent="0.25">
      <c r="C628" s="15">
        <f t="shared" si="36"/>
        <v>45535</v>
      </c>
      <c r="D628" s="35">
        <v>45522</v>
      </c>
      <c r="E628" s="36">
        <v>307919.71999999997</v>
      </c>
      <c r="F628" s="36">
        <v>70407.63</v>
      </c>
      <c r="G628" s="36">
        <v>237512.08</v>
      </c>
      <c r="H628" s="36">
        <v>0</v>
      </c>
      <c r="I628" s="36">
        <v>28.979299999999999</v>
      </c>
      <c r="J628" s="36">
        <v>28.849</v>
      </c>
      <c r="K628" s="36">
        <v>1008.44</v>
      </c>
      <c r="L628" s="36">
        <v>968.21</v>
      </c>
      <c r="M628" s="36">
        <v>1008.44</v>
      </c>
    </row>
    <row r="629" spans="3:13" x14ac:dyDescent="0.25">
      <c r="C629" s="15">
        <f t="shared" si="36"/>
        <v>45535</v>
      </c>
      <c r="D629" s="35">
        <v>45521</v>
      </c>
      <c r="E629" s="36">
        <v>307919.71999999997</v>
      </c>
      <c r="F629" s="36">
        <v>70407.63</v>
      </c>
      <c r="G629" s="36">
        <v>237512.08</v>
      </c>
      <c r="H629" s="36">
        <v>0</v>
      </c>
      <c r="I629" s="36">
        <v>28.979299999999999</v>
      </c>
      <c r="J629" s="36">
        <v>28.849</v>
      </c>
      <c r="K629" s="36">
        <v>1008.44</v>
      </c>
      <c r="L629" s="36">
        <v>968.21</v>
      </c>
      <c r="M629" s="36">
        <v>1008.44</v>
      </c>
    </row>
    <row r="630" spans="3:13" x14ac:dyDescent="0.25">
      <c r="C630" s="15">
        <f t="shared" si="36"/>
        <v>45535</v>
      </c>
      <c r="D630" s="35">
        <v>45520</v>
      </c>
      <c r="E630" s="36">
        <v>307919.71999999997</v>
      </c>
      <c r="F630" s="36">
        <v>70407.63</v>
      </c>
      <c r="G630" s="36">
        <v>237512.08</v>
      </c>
      <c r="H630" s="36">
        <v>14</v>
      </c>
      <c r="I630" s="36">
        <v>28.979299999999999</v>
      </c>
      <c r="J630" s="36">
        <v>28.849</v>
      </c>
      <c r="K630" s="36">
        <v>1008.44</v>
      </c>
      <c r="L630" s="36">
        <v>968.21</v>
      </c>
      <c r="M630" s="36">
        <v>1008.44</v>
      </c>
    </row>
    <row r="631" spans="3:13" x14ac:dyDescent="0.25">
      <c r="C631" s="15">
        <f t="shared" si="36"/>
        <v>45535</v>
      </c>
      <c r="D631" s="35">
        <v>45519</v>
      </c>
      <c r="E631" s="36">
        <v>305147.5</v>
      </c>
      <c r="F631" s="36">
        <v>69904.62</v>
      </c>
      <c r="G631" s="36">
        <v>235242.86</v>
      </c>
      <c r="H631" s="36">
        <v>19</v>
      </c>
      <c r="I631" s="36">
        <v>28.354600000000001</v>
      </c>
      <c r="J631" s="36">
        <v>28.417999999999999</v>
      </c>
      <c r="K631" s="36">
        <v>997.67</v>
      </c>
      <c r="L631" s="36">
        <v>966.45</v>
      </c>
      <c r="M631" s="36">
        <v>997.67</v>
      </c>
    </row>
    <row r="632" spans="3:13" x14ac:dyDescent="0.25">
      <c r="C632" s="15">
        <f t="shared" si="36"/>
        <v>45535</v>
      </c>
      <c r="D632" s="35">
        <v>45518</v>
      </c>
      <c r="E632" s="36">
        <v>304307.13</v>
      </c>
      <c r="F632" s="36">
        <v>69904.62</v>
      </c>
      <c r="G632" s="36">
        <v>234402.53</v>
      </c>
      <c r="H632" s="36">
        <v>30</v>
      </c>
      <c r="I632" s="36">
        <v>27.568899999999999</v>
      </c>
      <c r="J632" s="36">
        <v>27.338999999999999</v>
      </c>
      <c r="K632" s="36">
        <v>1000.76</v>
      </c>
      <c r="L632" s="36">
        <v>970.79</v>
      </c>
      <c r="M632" s="36">
        <v>1000.76</v>
      </c>
    </row>
    <row r="633" spans="3:13" x14ac:dyDescent="0.25">
      <c r="C633" s="15">
        <f t="shared" si="36"/>
        <v>45535</v>
      </c>
      <c r="D633" s="35">
        <v>45517</v>
      </c>
      <c r="E633" s="36">
        <v>303374.13</v>
      </c>
      <c r="F633" s="36">
        <v>69904.62</v>
      </c>
      <c r="G633" s="36">
        <v>233469.48</v>
      </c>
      <c r="H633" s="36">
        <v>0</v>
      </c>
      <c r="I633" s="36">
        <v>27.852799999999998</v>
      </c>
      <c r="J633" s="36">
        <v>27.786000000000001</v>
      </c>
      <c r="K633" s="36">
        <v>995.46</v>
      </c>
      <c r="L633" s="36">
        <v>968.77</v>
      </c>
      <c r="M633" s="36">
        <v>995.46</v>
      </c>
    </row>
    <row r="634" spans="3:13" x14ac:dyDescent="0.25">
      <c r="C634" s="15">
        <f t="shared" si="36"/>
        <v>45535</v>
      </c>
      <c r="D634" s="35">
        <v>45516</v>
      </c>
      <c r="E634" s="36">
        <v>303339.90999999997</v>
      </c>
      <c r="F634" s="36">
        <v>69585.34</v>
      </c>
      <c r="G634" s="36">
        <v>233754.55</v>
      </c>
      <c r="H634" s="36">
        <v>66</v>
      </c>
      <c r="I634" s="36">
        <v>27.978000000000002</v>
      </c>
      <c r="J634" s="36">
        <v>28.007999999999999</v>
      </c>
      <c r="K634" s="36">
        <v>998.68</v>
      </c>
      <c r="L634" s="36">
        <v>966.2</v>
      </c>
      <c r="M634" s="36">
        <v>998.68</v>
      </c>
    </row>
    <row r="635" spans="3:13" x14ac:dyDescent="0.25">
      <c r="C635" s="15">
        <f t="shared" si="36"/>
        <v>45535</v>
      </c>
      <c r="D635" s="35">
        <v>45515</v>
      </c>
      <c r="E635" s="36">
        <v>302408.28000000003</v>
      </c>
      <c r="F635" s="36">
        <v>69585.34</v>
      </c>
      <c r="G635" s="36">
        <v>232822.95</v>
      </c>
      <c r="H635" s="36">
        <v>0</v>
      </c>
      <c r="I635" s="36">
        <v>27.459199999999999</v>
      </c>
      <c r="J635" s="36">
        <v>27.588000000000001</v>
      </c>
      <c r="K635" s="36">
        <v>988.92</v>
      </c>
      <c r="L635" s="36">
        <v>967.3</v>
      </c>
      <c r="M635" s="36">
        <v>988.92</v>
      </c>
    </row>
    <row r="636" spans="3:13" x14ac:dyDescent="0.25">
      <c r="C636" s="15">
        <f t="shared" si="36"/>
        <v>45535</v>
      </c>
      <c r="D636" s="35">
        <v>45514</v>
      </c>
      <c r="E636" s="36">
        <v>302408.28000000003</v>
      </c>
      <c r="F636" s="36">
        <v>69585.34</v>
      </c>
      <c r="G636" s="36">
        <v>232822.95</v>
      </c>
      <c r="H636" s="36">
        <v>0</v>
      </c>
      <c r="I636" s="36">
        <v>27.459199999999999</v>
      </c>
      <c r="J636" s="36">
        <v>27.588000000000001</v>
      </c>
      <c r="K636" s="36">
        <v>988.92</v>
      </c>
      <c r="L636" s="36">
        <v>967.3</v>
      </c>
      <c r="M636" s="36">
        <v>988.92</v>
      </c>
    </row>
    <row r="637" spans="3:13" x14ac:dyDescent="0.25">
      <c r="C637" s="15">
        <f t="shared" si="36"/>
        <v>45535</v>
      </c>
      <c r="D637" s="35">
        <v>45513</v>
      </c>
      <c r="E637" s="36">
        <v>302408.28000000003</v>
      </c>
      <c r="F637" s="36">
        <v>69585.34</v>
      </c>
      <c r="G637" s="36">
        <v>232822.95</v>
      </c>
      <c r="H637" s="36">
        <v>2</v>
      </c>
      <c r="I637" s="36">
        <v>27.459199999999999</v>
      </c>
      <c r="J637" s="36">
        <v>27.588000000000001</v>
      </c>
      <c r="K637" s="36">
        <v>988.92</v>
      </c>
      <c r="L637" s="36">
        <v>967.3</v>
      </c>
      <c r="M637" s="36">
        <v>988.92</v>
      </c>
    </row>
    <row r="638" spans="3:13" x14ac:dyDescent="0.25">
      <c r="C638" s="15">
        <f t="shared" si="36"/>
        <v>45535</v>
      </c>
      <c r="D638" s="35">
        <v>45512</v>
      </c>
      <c r="E638" s="36">
        <v>303018.19</v>
      </c>
      <c r="F638" s="36">
        <v>70186</v>
      </c>
      <c r="G638" s="36">
        <v>232832.19</v>
      </c>
      <c r="H638" s="36">
        <v>18</v>
      </c>
      <c r="I638" s="36">
        <v>27.544</v>
      </c>
      <c r="J638" s="36">
        <v>27.606000000000002</v>
      </c>
      <c r="K638" s="36">
        <v>960.94</v>
      </c>
      <c r="L638" s="36">
        <v>966.1</v>
      </c>
      <c r="M638" s="36">
        <v>960.94</v>
      </c>
    </row>
    <row r="639" spans="3:13" x14ac:dyDescent="0.25">
      <c r="C639" s="15">
        <f t="shared" si="36"/>
        <v>45535</v>
      </c>
      <c r="D639" s="35">
        <v>45511</v>
      </c>
      <c r="E639" s="36">
        <v>303106.5</v>
      </c>
      <c r="F639" s="36">
        <v>70186</v>
      </c>
      <c r="G639" s="36">
        <v>232920.48</v>
      </c>
      <c r="H639" s="36">
        <v>2</v>
      </c>
      <c r="I639" s="36">
        <v>26.609500000000001</v>
      </c>
      <c r="J639" s="36">
        <v>26.943999999999999</v>
      </c>
      <c r="K639" s="36">
        <v>962.3</v>
      </c>
      <c r="L639" s="36">
        <v>980.55</v>
      </c>
      <c r="M639" s="36">
        <v>962.3</v>
      </c>
    </row>
    <row r="640" spans="3:13" x14ac:dyDescent="0.25">
      <c r="C640" s="15">
        <f t="shared" si="36"/>
        <v>45535</v>
      </c>
      <c r="D640" s="35">
        <v>45510</v>
      </c>
      <c r="E640" s="36">
        <v>303109.38</v>
      </c>
      <c r="F640" s="36">
        <v>70599.22</v>
      </c>
      <c r="G640" s="36">
        <v>232510.14</v>
      </c>
      <c r="H640" s="36">
        <v>102</v>
      </c>
      <c r="I640" s="36">
        <v>26.984200000000001</v>
      </c>
      <c r="J640" s="36">
        <v>27.216000000000001</v>
      </c>
      <c r="K640" s="36">
        <v>963.82</v>
      </c>
      <c r="L640" s="36">
        <v>983.24</v>
      </c>
      <c r="M640" s="36">
        <v>963.82</v>
      </c>
    </row>
    <row r="641" spans="3:13" x14ac:dyDescent="0.25">
      <c r="C641" s="15">
        <f t="shared" si="36"/>
        <v>45535</v>
      </c>
      <c r="D641" s="35">
        <v>45509</v>
      </c>
      <c r="E641" s="36">
        <v>303804.63</v>
      </c>
      <c r="F641" s="36">
        <v>70599.22</v>
      </c>
      <c r="G641" s="36">
        <v>233205.42</v>
      </c>
      <c r="H641" s="36">
        <v>19</v>
      </c>
      <c r="I641" s="36">
        <v>27.263999999999999</v>
      </c>
      <c r="J641" s="36">
        <v>27.207000000000001</v>
      </c>
      <c r="K641" s="36">
        <v>1012</v>
      </c>
      <c r="L641" s="36">
        <v>1012.84</v>
      </c>
      <c r="M641" s="36">
        <v>1012</v>
      </c>
    </row>
    <row r="642" spans="3:13" x14ac:dyDescent="0.25">
      <c r="C642" s="15">
        <f t="shared" si="36"/>
        <v>45535</v>
      </c>
      <c r="D642" s="35">
        <v>45508</v>
      </c>
      <c r="E642" s="36">
        <v>302723</v>
      </c>
      <c r="F642" s="36">
        <v>70020</v>
      </c>
      <c r="G642" s="36">
        <v>232703.02</v>
      </c>
      <c r="H642" s="36">
        <v>0</v>
      </c>
      <c r="I642" s="36">
        <v>28.559699999999999</v>
      </c>
      <c r="J642" s="36">
        <v>28.391999999999999</v>
      </c>
      <c r="K642" s="36">
        <v>1038.0999999999999</v>
      </c>
      <c r="L642" s="36">
        <v>1020.11</v>
      </c>
      <c r="M642" s="36">
        <v>1038.0999999999999</v>
      </c>
    </row>
    <row r="643" spans="3:13" x14ac:dyDescent="0.25">
      <c r="C643" s="15">
        <f t="shared" si="36"/>
        <v>45535</v>
      </c>
      <c r="D643" s="35">
        <v>45507</v>
      </c>
      <c r="E643" s="36">
        <v>302723</v>
      </c>
      <c r="F643" s="36">
        <v>70020</v>
      </c>
      <c r="G643" s="36">
        <v>232703.02</v>
      </c>
      <c r="H643" s="36">
        <v>0</v>
      </c>
      <c r="I643" s="36">
        <v>28.559699999999999</v>
      </c>
      <c r="J643" s="36">
        <v>28.391999999999999</v>
      </c>
      <c r="K643" s="36">
        <v>1038.0999999999999</v>
      </c>
      <c r="L643" s="36">
        <v>1020.11</v>
      </c>
      <c r="M643" s="36">
        <v>1038.0999999999999</v>
      </c>
    </row>
    <row r="644" spans="3:13" x14ac:dyDescent="0.25">
      <c r="C644" s="15">
        <f t="shared" si="36"/>
        <v>45535</v>
      </c>
      <c r="D644" s="35">
        <v>45506</v>
      </c>
      <c r="E644" s="36">
        <v>302723</v>
      </c>
      <c r="F644" s="36">
        <v>70020</v>
      </c>
      <c r="G644" s="36">
        <v>232703.02</v>
      </c>
      <c r="H644" s="36">
        <v>131</v>
      </c>
      <c r="I644" s="36">
        <v>28.559699999999999</v>
      </c>
      <c r="J644" s="36">
        <v>28.391999999999999</v>
      </c>
      <c r="K644" s="36">
        <v>1038.0999999999999</v>
      </c>
      <c r="L644" s="36">
        <v>1020.11</v>
      </c>
      <c r="M644" s="36">
        <v>1038.0999999999999</v>
      </c>
    </row>
    <row r="645" spans="3:13" x14ac:dyDescent="0.25">
      <c r="C645" s="15">
        <f t="shared" si="36"/>
        <v>45535</v>
      </c>
      <c r="D645" s="35">
        <v>45505</v>
      </c>
      <c r="E645" s="36">
        <v>302143.78000000003</v>
      </c>
      <c r="F645" s="36">
        <v>70020</v>
      </c>
      <c r="G645" s="36">
        <v>232123.8</v>
      </c>
      <c r="H645" s="36">
        <v>6</v>
      </c>
      <c r="I645" s="36">
        <v>28.523499999999999</v>
      </c>
      <c r="J645" s="36">
        <v>28.477</v>
      </c>
      <c r="K645" s="36">
        <v>1030.29</v>
      </c>
      <c r="L645" s="36">
        <v>1009.59</v>
      </c>
      <c r="M645" s="36">
        <v>1030.29</v>
      </c>
    </row>
    <row r="646" spans="3:13" x14ac:dyDescent="0.25">
      <c r="C646" s="15">
        <f t="shared" si="36"/>
        <v>45535</v>
      </c>
      <c r="D646" s="35">
        <v>45504</v>
      </c>
      <c r="E646" s="36">
        <v>302738.63</v>
      </c>
      <c r="F646" s="36">
        <v>70020</v>
      </c>
      <c r="G646" s="36">
        <v>232718.63</v>
      </c>
      <c r="H646" s="36">
        <v>3</v>
      </c>
      <c r="I646" s="36">
        <v>29.006499999999999</v>
      </c>
      <c r="J646" s="36">
        <v>28.937999999999999</v>
      </c>
      <c r="K646" s="36">
        <v>1026.83</v>
      </c>
      <c r="L646" s="36">
        <v>1013.12</v>
      </c>
      <c r="M646" s="36">
        <v>1026.83</v>
      </c>
    </row>
    <row r="647" spans="3:13" x14ac:dyDescent="0.25">
      <c r="C647" s="15">
        <f t="shared" si="36"/>
        <v>45535</v>
      </c>
      <c r="D647" s="35">
        <v>45503</v>
      </c>
      <c r="E647" s="36">
        <v>302208.94</v>
      </c>
      <c r="F647" s="36">
        <v>69001.27</v>
      </c>
      <c r="G647" s="36">
        <v>233207.64</v>
      </c>
      <c r="H647" s="36">
        <v>419</v>
      </c>
      <c r="I647" s="36">
        <v>28.386299999999999</v>
      </c>
      <c r="J647" s="36">
        <v>28.524999999999999</v>
      </c>
      <c r="K647" s="36">
        <v>1001.3</v>
      </c>
      <c r="L647" s="36">
        <v>1010.41</v>
      </c>
      <c r="M647" s="36">
        <v>1001.3</v>
      </c>
    </row>
    <row r="648" spans="3:13" x14ac:dyDescent="0.25">
      <c r="C648" s="15">
        <f t="shared" ref="C648:C711" si="37">IFERROR(IF(DAY(D648)=1,EOMONTH(D648,0),IF(AND(EOMONTH(D648,0)+1-D648&lt;=3,(H648-AVERAGE(H649:H658))/_xlfn.STDEV.S(H649:H658)&gt;3),EOMONTH(D648,1),C649)),C649)</f>
        <v>45504</v>
      </c>
      <c r="D648" s="35">
        <v>45502</v>
      </c>
      <c r="E648" s="36">
        <v>302212.84000000003</v>
      </c>
      <c r="F648" s="36">
        <v>68410.8</v>
      </c>
      <c r="G648" s="36">
        <v>233802.03</v>
      </c>
      <c r="H648" s="36">
        <v>26</v>
      </c>
      <c r="I648" s="36">
        <v>27.861699999999999</v>
      </c>
      <c r="J648" s="36">
        <v>27.702999999999999</v>
      </c>
      <c r="K648" s="36">
        <v>1003.04</v>
      </c>
      <c r="L648" s="36">
        <v>1007.59</v>
      </c>
      <c r="M648" s="36">
        <v>1003.04</v>
      </c>
    </row>
    <row r="649" spans="3:13" x14ac:dyDescent="0.25">
      <c r="C649" s="15">
        <f t="shared" si="37"/>
        <v>45504</v>
      </c>
      <c r="D649" s="35">
        <v>45501</v>
      </c>
      <c r="E649" s="36">
        <v>303461.71999999997</v>
      </c>
      <c r="F649" s="36">
        <v>68410.8</v>
      </c>
      <c r="G649" s="36">
        <v>235050.92</v>
      </c>
      <c r="H649" s="36">
        <v>0</v>
      </c>
      <c r="I649" s="36">
        <v>27.925799999999999</v>
      </c>
      <c r="J649" s="36">
        <v>27.86</v>
      </c>
      <c r="K649" s="36">
        <v>997.41</v>
      </c>
      <c r="L649" s="36">
        <v>1057.54</v>
      </c>
      <c r="M649" s="36">
        <v>997.41</v>
      </c>
    </row>
    <row r="650" spans="3:13" x14ac:dyDescent="0.25">
      <c r="C650" s="15">
        <f t="shared" si="37"/>
        <v>45504</v>
      </c>
      <c r="D650" s="35">
        <v>45500</v>
      </c>
      <c r="E650" s="36">
        <v>303461.71999999997</v>
      </c>
      <c r="F650" s="36">
        <v>68410.8</v>
      </c>
      <c r="G650" s="36">
        <v>235050.92</v>
      </c>
      <c r="H650" s="36">
        <v>0</v>
      </c>
      <c r="I650" s="36">
        <v>27.925799999999999</v>
      </c>
      <c r="J650" s="36">
        <v>27.86</v>
      </c>
      <c r="K650" s="36">
        <v>997.41</v>
      </c>
      <c r="L650" s="36">
        <v>1057.54</v>
      </c>
      <c r="M650" s="36">
        <v>997.41</v>
      </c>
    </row>
    <row r="651" spans="3:13" x14ac:dyDescent="0.25">
      <c r="C651" s="15">
        <f t="shared" si="37"/>
        <v>45504</v>
      </c>
      <c r="D651" s="35">
        <v>45499</v>
      </c>
      <c r="E651" s="36">
        <v>303461.71999999997</v>
      </c>
      <c r="F651" s="36">
        <v>68410.8</v>
      </c>
      <c r="G651" s="36">
        <v>235050.92</v>
      </c>
      <c r="H651" s="36">
        <v>8</v>
      </c>
      <c r="I651" s="36">
        <v>27.925799999999999</v>
      </c>
      <c r="J651" s="36">
        <v>27.86</v>
      </c>
      <c r="K651" s="36">
        <v>997.41</v>
      </c>
      <c r="L651" s="36">
        <v>1057.54</v>
      </c>
      <c r="M651" s="36">
        <v>997.41</v>
      </c>
    </row>
    <row r="652" spans="3:13" x14ac:dyDescent="0.25">
      <c r="C652" s="15">
        <f t="shared" si="37"/>
        <v>45504</v>
      </c>
      <c r="D652" s="35">
        <v>45498</v>
      </c>
      <c r="E652" s="36">
        <v>303163.44</v>
      </c>
      <c r="F652" s="36">
        <v>69377.09</v>
      </c>
      <c r="G652" s="36">
        <v>233786.31</v>
      </c>
      <c r="H652" s="36">
        <v>62</v>
      </c>
      <c r="I652" s="36">
        <v>27.848500000000001</v>
      </c>
      <c r="J652" s="36">
        <v>27.806999999999999</v>
      </c>
      <c r="K652" s="36">
        <v>995.4</v>
      </c>
      <c r="L652" s="36">
        <v>1058.93</v>
      </c>
      <c r="M652" s="36">
        <v>995.4</v>
      </c>
    </row>
    <row r="653" spans="3:13" x14ac:dyDescent="0.25">
      <c r="C653" s="15">
        <f t="shared" si="37"/>
        <v>45504</v>
      </c>
      <c r="D653" s="35">
        <v>45497</v>
      </c>
      <c r="E653" s="36">
        <v>303107.75</v>
      </c>
      <c r="F653" s="36">
        <v>69377.09</v>
      </c>
      <c r="G653" s="36">
        <v>233730.66</v>
      </c>
      <c r="H653" s="36">
        <v>3</v>
      </c>
      <c r="I653" s="36">
        <v>28.9085</v>
      </c>
      <c r="J653" s="36">
        <v>29.116</v>
      </c>
      <c r="K653" s="36">
        <v>1056.49</v>
      </c>
      <c r="L653" s="36">
        <v>1055.81</v>
      </c>
      <c r="M653" s="36">
        <v>1056.49</v>
      </c>
    </row>
    <row r="654" spans="3:13" x14ac:dyDescent="0.25">
      <c r="C654" s="15">
        <f t="shared" si="37"/>
        <v>45504</v>
      </c>
      <c r="D654" s="35">
        <v>45496</v>
      </c>
      <c r="E654" s="36">
        <v>301909.81</v>
      </c>
      <c r="F654" s="36">
        <v>69377.09</v>
      </c>
      <c r="G654" s="36">
        <v>232532.73</v>
      </c>
      <c r="H654" s="36">
        <v>15</v>
      </c>
      <c r="I654" s="36">
        <v>29.244</v>
      </c>
      <c r="J654" s="36">
        <v>29.132000000000001</v>
      </c>
      <c r="K654" s="36">
        <v>1036.8499999999999</v>
      </c>
      <c r="L654" s="36">
        <v>1041.8</v>
      </c>
      <c r="M654" s="36">
        <v>1036.8499999999999</v>
      </c>
    </row>
    <row r="655" spans="3:13" x14ac:dyDescent="0.25">
      <c r="C655" s="15">
        <f t="shared" si="37"/>
        <v>45504</v>
      </c>
      <c r="D655" s="35">
        <v>45495</v>
      </c>
      <c r="E655" s="36">
        <v>302525.96999999997</v>
      </c>
      <c r="F655" s="36">
        <v>69377.09</v>
      </c>
      <c r="G655" s="36">
        <v>233148.89</v>
      </c>
      <c r="H655" s="36">
        <v>2</v>
      </c>
      <c r="I655" s="36">
        <v>29.125</v>
      </c>
      <c r="J655" s="36">
        <v>29.123999999999999</v>
      </c>
      <c r="K655" s="36">
        <v>1045.55</v>
      </c>
      <c r="L655" s="36">
        <v>1048.98</v>
      </c>
      <c r="M655" s="36">
        <v>1045.55</v>
      </c>
    </row>
    <row r="656" spans="3:13" x14ac:dyDescent="0.25">
      <c r="C656" s="15">
        <f t="shared" si="37"/>
        <v>45504</v>
      </c>
      <c r="D656" s="35">
        <v>45494</v>
      </c>
      <c r="E656" s="36">
        <v>301334.21999999997</v>
      </c>
      <c r="F656" s="36">
        <v>69377.09</v>
      </c>
      <c r="G656" s="36">
        <v>231957.13</v>
      </c>
      <c r="H656" s="36">
        <v>0</v>
      </c>
      <c r="I656" s="36">
        <v>29.222999999999999</v>
      </c>
      <c r="J656" s="36">
        <v>29.088000000000001</v>
      </c>
      <c r="K656" s="36">
        <v>1051.9000000000001</v>
      </c>
      <c r="L656" s="36">
        <v>1133.8800000000001</v>
      </c>
      <c r="M656" s="36">
        <v>1051.9000000000001</v>
      </c>
    </row>
    <row r="657" spans="3:13" x14ac:dyDescent="0.25">
      <c r="C657" s="15">
        <f t="shared" si="37"/>
        <v>45504</v>
      </c>
      <c r="D657" s="35">
        <v>45493</v>
      </c>
      <c r="E657" s="36">
        <v>301334.21999999997</v>
      </c>
      <c r="F657" s="36">
        <v>69377.09</v>
      </c>
      <c r="G657" s="36">
        <v>231957.13</v>
      </c>
      <c r="H657" s="36">
        <v>0</v>
      </c>
      <c r="I657" s="36">
        <v>29.222999999999999</v>
      </c>
      <c r="J657" s="36">
        <v>29.088000000000001</v>
      </c>
      <c r="K657" s="36">
        <v>1051.9000000000001</v>
      </c>
      <c r="L657" s="36">
        <v>1133.8800000000001</v>
      </c>
      <c r="M657" s="36">
        <v>1051.9000000000001</v>
      </c>
    </row>
    <row r="658" spans="3:13" x14ac:dyDescent="0.25">
      <c r="C658" s="15">
        <f t="shared" si="37"/>
        <v>45504</v>
      </c>
      <c r="D658" s="35">
        <v>45492</v>
      </c>
      <c r="E658" s="36">
        <v>301334.21999999997</v>
      </c>
      <c r="F658" s="36">
        <v>69377.09</v>
      </c>
      <c r="G658" s="36">
        <v>231957.13</v>
      </c>
      <c r="H658" s="36">
        <v>45</v>
      </c>
      <c r="I658" s="36">
        <v>29.222999999999999</v>
      </c>
      <c r="J658" s="36">
        <v>29.088000000000001</v>
      </c>
      <c r="K658" s="36">
        <v>1051.9000000000001</v>
      </c>
      <c r="L658" s="36">
        <v>1133.8800000000001</v>
      </c>
      <c r="M658" s="36">
        <v>1051.9000000000001</v>
      </c>
    </row>
    <row r="659" spans="3:13" x14ac:dyDescent="0.25">
      <c r="C659" s="15">
        <f t="shared" si="37"/>
        <v>45504</v>
      </c>
      <c r="D659" s="35">
        <v>45491</v>
      </c>
      <c r="E659" s="36">
        <v>301920.28000000003</v>
      </c>
      <c r="F659" s="36">
        <v>69377.09</v>
      </c>
      <c r="G659" s="36">
        <v>232543.22</v>
      </c>
      <c r="H659" s="36">
        <v>3</v>
      </c>
      <c r="I659" s="36">
        <v>29.832899999999999</v>
      </c>
      <c r="J659" s="36">
        <v>29.995000000000001</v>
      </c>
      <c r="K659" s="36">
        <v>1097.58</v>
      </c>
      <c r="L659" s="36">
        <v>1135.32</v>
      </c>
      <c r="M659" s="36">
        <v>1097.58</v>
      </c>
    </row>
    <row r="660" spans="3:13" x14ac:dyDescent="0.25">
      <c r="C660" s="15">
        <f t="shared" si="37"/>
        <v>45504</v>
      </c>
      <c r="D660" s="35">
        <v>45490</v>
      </c>
      <c r="E660" s="36">
        <v>301830.56</v>
      </c>
      <c r="F660" s="36">
        <v>69350.63</v>
      </c>
      <c r="G660" s="36">
        <v>232479.92</v>
      </c>
      <c r="H660" s="36">
        <v>9</v>
      </c>
      <c r="I660" s="36">
        <v>30.302499999999998</v>
      </c>
      <c r="J660" s="36">
        <v>30.137</v>
      </c>
      <c r="K660" s="36">
        <v>1110.45</v>
      </c>
      <c r="L660" s="36">
        <v>1135.0999999999999</v>
      </c>
      <c r="M660" s="36">
        <v>1110.45</v>
      </c>
    </row>
    <row r="661" spans="3:13" x14ac:dyDescent="0.25">
      <c r="C661" s="15">
        <f t="shared" si="37"/>
        <v>45504</v>
      </c>
      <c r="D661" s="35">
        <v>45489</v>
      </c>
      <c r="E661" s="36">
        <v>303103.75</v>
      </c>
      <c r="F661" s="36">
        <v>69350.63</v>
      </c>
      <c r="G661" s="36">
        <v>233753.11</v>
      </c>
      <c r="H661" s="36">
        <v>2</v>
      </c>
      <c r="I661" s="36">
        <v>31.2484</v>
      </c>
      <c r="J661" s="36">
        <v>31.195</v>
      </c>
      <c r="K661" s="36">
        <v>1114.6600000000001</v>
      </c>
      <c r="L661" s="36">
        <v>1134.06</v>
      </c>
      <c r="M661" s="36">
        <v>1114.6600000000001</v>
      </c>
    </row>
    <row r="662" spans="3:13" x14ac:dyDescent="0.25">
      <c r="C662" s="15">
        <f t="shared" si="37"/>
        <v>45504</v>
      </c>
      <c r="D662" s="35">
        <v>45488</v>
      </c>
      <c r="E662" s="36">
        <v>303110.56</v>
      </c>
      <c r="F662" s="36">
        <v>69350.63</v>
      </c>
      <c r="G662" s="36">
        <v>233759.94</v>
      </c>
      <c r="H662" s="36">
        <v>34</v>
      </c>
      <c r="I662" s="36">
        <v>30.6769</v>
      </c>
      <c r="J662" s="36">
        <v>30.672000000000001</v>
      </c>
      <c r="K662" s="36">
        <v>1109.43</v>
      </c>
      <c r="L662" s="36">
        <v>1135.46</v>
      </c>
      <c r="M662" s="36">
        <v>1109.43</v>
      </c>
    </row>
    <row r="663" spans="3:13" x14ac:dyDescent="0.25">
      <c r="C663" s="15">
        <f t="shared" si="37"/>
        <v>45504</v>
      </c>
      <c r="D663" s="35">
        <v>45487</v>
      </c>
      <c r="E663" s="36">
        <v>302943.78000000003</v>
      </c>
      <c r="F663" s="36">
        <v>69350.63</v>
      </c>
      <c r="G663" s="36">
        <v>233593.16</v>
      </c>
      <c r="H663" s="36">
        <v>0</v>
      </c>
      <c r="I663" s="36">
        <v>30.788499999999999</v>
      </c>
      <c r="J663" s="36">
        <v>30.885999999999999</v>
      </c>
      <c r="K663" s="36">
        <v>1109.18</v>
      </c>
      <c r="L663" s="36">
        <v>1136.9000000000001</v>
      </c>
      <c r="M663" s="36">
        <v>1109.18</v>
      </c>
    </row>
    <row r="664" spans="3:13" x14ac:dyDescent="0.25">
      <c r="C664" s="15">
        <f t="shared" si="37"/>
        <v>45504</v>
      </c>
      <c r="D664" s="35">
        <v>45486</v>
      </c>
      <c r="E664" s="36">
        <v>302943.78000000003</v>
      </c>
      <c r="F664" s="36">
        <v>69350.63</v>
      </c>
      <c r="G664" s="36">
        <v>233593.16</v>
      </c>
      <c r="H664" s="36">
        <v>0</v>
      </c>
      <c r="I664" s="36">
        <v>30.788499999999999</v>
      </c>
      <c r="J664" s="36">
        <v>30.885999999999999</v>
      </c>
      <c r="K664" s="36">
        <v>1109.18</v>
      </c>
      <c r="L664" s="36">
        <v>1136.9000000000001</v>
      </c>
      <c r="M664" s="36">
        <v>1109.18</v>
      </c>
    </row>
    <row r="665" spans="3:13" x14ac:dyDescent="0.25">
      <c r="C665" s="15">
        <f t="shared" si="37"/>
        <v>45504</v>
      </c>
      <c r="D665" s="35">
        <v>45485</v>
      </c>
      <c r="E665" s="36">
        <v>302943.78000000003</v>
      </c>
      <c r="F665" s="36">
        <v>69350.63</v>
      </c>
      <c r="G665" s="36">
        <v>233593.16</v>
      </c>
      <c r="H665" s="36">
        <v>11</v>
      </c>
      <c r="I665" s="36">
        <v>30.788499999999999</v>
      </c>
      <c r="J665" s="36">
        <v>30.885999999999999</v>
      </c>
      <c r="K665" s="36">
        <v>1109.18</v>
      </c>
      <c r="L665" s="36">
        <v>1136.9000000000001</v>
      </c>
      <c r="M665" s="36">
        <v>1109.18</v>
      </c>
    </row>
    <row r="666" spans="3:13" x14ac:dyDescent="0.25">
      <c r="C666" s="15">
        <f t="shared" si="37"/>
        <v>45504</v>
      </c>
      <c r="D666" s="35">
        <v>45484</v>
      </c>
      <c r="E666" s="36">
        <v>297503.94</v>
      </c>
      <c r="F666" s="36">
        <v>69360.61</v>
      </c>
      <c r="G666" s="36">
        <v>228143.34</v>
      </c>
      <c r="H666" s="36">
        <v>127</v>
      </c>
      <c r="I666" s="36">
        <v>31.463999999999999</v>
      </c>
      <c r="J666" s="36">
        <v>31.393999999999998</v>
      </c>
      <c r="K666" s="36">
        <v>1120.9100000000001</v>
      </c>
      <c r="L666" s="36">
        <v>1135.6500000000001</v>
      </c>
      <c r="M666" s="36">
        <v>1120.9100000000001</v>
      </c>
    </row>
    <row r="667" spans="3:13" x14ac:dyDescent="0.25">
      <c r="C667" s="15">
        <f t="shared" si="37"/>
        <v>45504</v>
      </c>
      <c r="D667" s="35">
        <v>45483</v>
      </c>
      <c r="E667" s="36">
        <v>298496.40999999997</v>
      </c>
      <c r="F667" s="36">
        <v>70560.789999999994</v>
      </c>
      <c r="G667" s="36">
        <v>227935.59</v>
      </c>
      <c r="H667" s="36">
        <v>75</v>
      </c>
      <c r="I667" s="36">
        <v>30.815799999999999</v>
      </c>
      <c r="J667" s="36">
        <v>30.727</v>
      </c>
      <c r="K667" s="36">
        <v>1115.5899999999999</v>
      </c>
      <c r="L667" s="36">
        <v>1132.9000000000001</v>
      </c>
      <c r="M667" s="36">
        <v>1115.5899999999999</v>
      </c>
    </row>
    <row r="668" spans="3:13" x14ac:dyDescent="0.25">
      <c r="C668" s="15">
        <f t="shared" si="37"/>
        <v>45504</v>
      </c>
      <c r="D668" s="35">
        <v>45482</v>
      </c>
      <c r="E668" s="36">
        <v>298501.53000000003</v>
      </c>
      <c r="F668" s="36">
        <v>69983.48</v>
      </c>
      <c r="G668" s="36">
        <v>228518.06</v>
      </c>
      <c r="H668" s="36">
        <v>121</v>
      </c>
      <c r="I668" s="36">
        <v>30.802</v>
      </c>
      <c r="J668" s="36">
        <v>30.771999999999998</v>
      </c>
      <c r="K668" s="36">
        <v>1118.44</v>
      </c>
      <c r="L668" s="36">
        <v>1133.43</v>
      </c>
      <c r="M668" s="36">
        <v>1118.44</v>
      </c>
    </row>
    <row r="669" spans="3:13" x14ac:dyDescent="0.25">
      <c r="C669" s="15">
        <f t="shared" si="37"/>
        <v>45504</v>
      </c>
      <c r="D669" s="35">
        <v>45481</v>
      </c>
      <c r="E669" s="36">
        <v>299096.09000000003</v>
      </c>
      <c r="F669" s="36">
        <v>69983.48</v>
      </c>
      <c r="G669" s="36">
        <v>229112.61</v>
      </c>
      <c r="H669" s="36">
        <v>224</v>
      </c>
      <c r="I669" s="36">
        <v>30.763400000000001</v>
      </c>
      <c r="J669" s="36">
        <v>30.617999999999999</v>
      </c>
      <c r="K669" s="36">
        <v>1118.01</v>
      </c>
      <c r="L669" s="36">
        <v>1134.0999999999999</v>
      </c>
      <c r="M669" s="36">
        <v>1118.01</v>
      </c>
    </row>
    <row r="670" spans="3:13" x14ac:dyDescent="0.25">
      <c r="C670" s="15">
        <f t="shared" si="37"/>
        <v>45504</v>
      </c>
      <c r="D670" s="35">
        <v>45480</v>
      </c>
      <c r="E670" s="36">
        <v>297910.71999999997</v>
      </c>
      <c r="F670" s="36">
        <v>69611.17</v>
      </c>
      <c r="G670" s="36">
        <v>228299.55</v>
      </c>
      <c r="H670" s="36">
        <v>0</v>
      </c>
      <c r="I670" s="36">
        <v>31.219000000000001</v>
      </c>
      <c r="J670" s="36">
        <v>31.388000000000002</v>
      </c>
      <c r="K670" s="36">
        <v>1105.9000000000001</v>
      </c>
      <c r="L670" s="36">
        <v>1113.47</v>
      </c>
      <c r="M670" s="36">
        <v>1105.9000000000001</v>
      </c>
    </row>
    <row r="671" spans="3:13" x14ac:dyDescent="0.25">
      <c r="C671" s="15">
        <f t="shared" si="37"/>
        <v>45504</v>
      </c>
      <c r="D671" s="35">
        <v>45479</v>
      </c>
      <c r="E671" s="36">
        <v>297910.71999999997</v>
      </c>
      <c r="F671" s="36">
        <v>69611.17</v>
      </c>
      <c r="G671" s="36">
        <v>228299.55</v>
      </c>
      <c r="H671" s="36">
        <v>0</v>
      </c>
      <c r="I671" s="36">
        <v>31.219000000000001</v>
      </c>
      <c r="J671" s="36">
        <v>31.388000000000002</v>
      </c>
      <c r="K671" s="36">
        <v>1105.9000000000001</v>
      </c>
      <c r="L671" s="36">
        <v>1113.47</v>
      </c>
      <c r="M671" s="36">
        <v>1105.9000000000001</v>
      </c>
    </row>
    <row r="672" spans="3:13" x14ac:dyDescent="0.25">
      <c r="C672" s="15">
        <f t="shared" si="37"/>
        <v>45504</v>
      </c>
      <c r="D672" s="35">
        <v>45478</v>
      </c>
      <c r="E672" s="36">
        <v>297910.71999999997</v>
      </c>
      <c r="F672" s="36">
        <v>69611.17</v>
      </c>
      <c r="G672" s="36">
        <v>228299.55</v>
      </c>
      <c r="H672" s="36">
        <v>123</v>
      </c>
      <c r="I672" s="36">
        <v>31.219000000000001</v>
      </c>
      <c r="J672" s="36">
        <v>31.388000000000002</v>
      </c>
      <c r="K672" s="36">
        <v>1105.9000000000001</v>
      </c>
      <c r="L672" s="36">
        <v>1113.47</v>
      </c>
      <c r="M672" s="36">
        <v>1105.9000000000001</v>
      </c>
    </row>
    <row r="673" spans="3:13" x14ac:dyDescent="0.25">
      <c r="C673" s="15">
        <f t="shared" si="37"/>
        <v>45504</v>
      </c>
      <c r="D673" s="35">
        <v>45477</v>
      </c>
      <c r="E673" s="36">
        <v>297312.44</v>
      </c>
      <c r="F673" s="36">
        <v>69059.039999999994</v>
      </c>
      <c r="G673" s="36">
        <v>228253.41</v>
      </c>
      <c r="H673" s="36">
        <v>0</v>
      </c>
      <c r="I673" s="36">
        <v>30.396699999999999</v>
      </c>
      <c r="J673" s="36">
        <v>30.547999999999998</v>
      </c>
      <c r="K673" s="36">
        <v>1099.31</v>
      </c>
      <c r="L673" s="36">
        <v>1112.79</v>
      </c>
      <c r="M673" s="36">
        <v>1099.31</v>
      </c>
    </row>
    <row r="674" spans="3:13" x14ac:dyDescent="0.25">
      <c r="C674" s="15">
        <f t="shared" si="37"/>
        <v>45504</v>
      </c>
      <c r="D674" s="35">
        <v>45476</v>
      </c>
      <c r="E674" s="36">
        <v>297312.44</v>
      </c>
      <c r="F674" s="36">
        <v>69059.039999999994</v>
      </c>
      <c r="G674" s="36">
        <v>228253.41</v>
      </c>
      <c r="H674" s="36">
        <v>299</v>
      </c>
      <c r="I674" s="36">
        <v>30.500699999999998</v>
      </c>
      <c r="J674" s="36">
        <v>30.547999999999998</v>
      </c>
      <c r="K674" s="36">
        <v>1093.49</v>
      </c>
      <c r="L674" s="36">
        <v>1112.47</v>
      </c>
      <c r="M674" s="36">
        <v>1093.49</v>
      </c>
    </row>
    <row r="675" spans="3:13" x14ac:dyDescent="0.25">
      <c r="C675" s="15">
        <f t="shared" si="37"/>
        <v>45504</v>
      </c>
      <c r="D675" s="35">
        <v>45475</v>
      </c>
      <c r="E675" s="36">
        <v>298178.53000000003</v>
      </c>
      <c r="F675" s="36">
        <v>69914.039999999994</v>
      </c>
      <c r="G675" s="36">
        <v>228264.48</v>
      </c>
      <c r="H675" s="36">
        <v>64</v>
      </c>
      <c r="I675" s="36">
        <v>29.527000000000001</v>
      </c>
      <c r="J675" s="36">
        <v>29.353000000000002</v>
      </c>
      <c r="K675" s="36">
        <v>1066.25</v>
      </c>
      <c r="L675" s="36">
        <v>1112.32</v>
      </c>
      <c r="M675" s="36">
        <v>1066.25</v>
      </c>
    </row>
    <row r="676" spans="3:13" x14ac:dyDescent="0.25">
      <c r="C676" s="15">
        <f t="shared" si="37"/>
        <v>45504</v>
      </c>
      <c r="D676" s="35">
        <v>45474</v>
      </c>
      <c r="E676" s="36">
        <v>297662.63</v>
      </c>
      <c r="F676" s="36">
        <v>74544.179999999993</v>
      </c>
      <c r="G676" s="36">
        <v>223118.44</v>
      </c>
      <c r="H676" s="36">
        <v>331</v>
      </c>
      <c r="I676" s="36">
        <v>29.450600000000001</v>
      </c>
      <c r="J676" s="36">
        <v>29.3</v>
      </c>
      <c r="K676" s="36">
        <v>1059.3800000000001</v>
      </c>
      <c r="L676" s="36">
        <v>1112.76</v>
      </c>
      <c r="M676" s="36">
        <v>1059.3800000000001</v>
      </c>
    </row>
    <row r="677" spans="3:13" x14ac:dyDescent="0.25">
      <c r="C677" s="15">
        <f t="shared" si="37"/>
        <v>45504</v>
      </c>
      <c r="D677" s="35">
        <v>45473</v>
      </c>
      <c r="E677" s="36">
        <v>297063.78000000003</v>
      </c>
      <c r="F677" s="36">
        <v>74859.98</v>
      </c>
      <c r="G677" s="36">
        <v>222203.81</v>
      </c>
      <c r="H677" s="36">
        <v>0</v>
      </c>
      <c r="I677" s="36">
        <v>29.142900000000001</v>
      </c>
      <c r="J677" s="36">
        <v>29.236999999999998</v>
      </c>
      <c r="K677" s="36">
        <v>1063.81</v>
      </c>
      <c r="L677" s="36">
        <v>1112.93</v>
      </c>
      <c r="M677" s="36">
        <v>1063.81</v>
      </c>
    </row>
    <row r="678" spans="3:13" x14ac:dyDescent="0.25">
      <c r="C678" s="15">
        <f t="shared" si="37"/>
        <v>45504</v>
      </c>
      <c r="D678" s="35">
        <v>45472</v>
      </c>
      <c r="E678" s="36">
        <v>297063.78000000003</v>
      </c>
      <c r="F678" s="36">
        <v>74859.98</v>
      </c>
      <c r="G678" s="36">
        <v>222203.81</v>
      </c>
      <c r="H678" s="36">
        <v>0</v>
      </c>
      <c r="I678" s="36">
        <v>29.142900000000001</v>
      </c>
      <c r="J678" s="36">
        <v>29.236999999999998</v>
      </c>
      <c r="K678" s="36">
        <v>1063.81</v>
      </c>
      <c r="L678" s="36">
        <v>1112.93</v>
      </c>
      <c r="M678" s="36">
        <v>1063.81</v>
      </c>
    </row>
    <row r="679" spans="3:13" x14ac:dyDescent="0.25">
      <c r="C679" s="15">
        <f t="shared" si="37"/>
        <v>45504</v>
      </c>
      <c r="D679" s="35">
        <v>45471</v>
      </c>
      <c r="E679" s="36">
        <v>297063.78000000003</v>
      </c>
      <c r="F679" s="36">
        <v>74859.98</v>
      </c>
      <c r="G679" s="36">
        <v>222203.81</v>
      </c>
      <c r="H679" s="36">
        <v>724</v>
      </c>
      <c r="I679" s="36">
        <v>29.142900000000001</v>
      </c>
      <c r="J679" s="36">
        <v>29.236999999999998</v>
      </c>
      <c r="K679" s="36">
        <v>1063.81</v>
      </c>
      <c r="L679" s="36">
        <v>1112.93</v>
      </c>
      <c r="M679" s="36">
        <v>1063.81</v>
      </c>
    </row>
    <row r="680" spans="3:13" x14ac:dyDescent="0.25">
      <c r="C680" s="15">
        <f t="shared" si="37"/>
        <v>45473</v>
      </c>
      <c r="D680" s="35">
        <v>45470</v>
      </c>
      <c r="E680" s="36">
        <v>296895.78000000003</v>
      </c>
      <c r="F680" s="36">
        <v>73762.48</v>
      </c>
      <c r="G680" s="36">
        <v>223133.28</v>
      </c>
      <c r="H680" s="36">
        <v>0</v>
      </c>
      <c r="I680" s="36">
        <v>28.971399999999999</v>
      </c>
      <c r="J680" s="36">
        <v>28.917999999999999</v>
      </c>
      <c r="K680" s="36">
        <v>1047.2</v>
      </c>
      <c r="L680" s="36">
        <v>1112.69</v>
      </c>
      <c r="M680" s="36">
        <v>1047.2</v>
      </c>
    </row>
    <row r="681" spans="3:13" x14ac:dyDescent="0.25">
      <c r="C681" s="15">
        <f t="shared" si="37"/>
        <v>45473</v>
      </c>
      <c r="D681" s="35">
        <v>45469</v>
      </c>
      <c r="E681" s="36">
        <v>296265.40999999997</v>
      </c>
      <c r="F681" s="36">
        <v>73156.41</v>
      </c>
      <c r="G681" s="36">
        <v>223109.02</v>
      </c>
      <c r="H681" s="36">
        <v>0</v>
      </c>
      <c r="I681" s="36">
        <v>28.773</v>
      </c>
      <c r="J681" s="36">
        <v>28.93</v>
      </c>
      <c r="K681" s="36">
        <v>1051.3699999999999</v>
      </c>
      <c r="L681" s="36">
        <v>1113.02</v>
      </c>
      <c r="M681" s="36">
        <v>1051.3699999999999</v>
      </c>
    </row>
    <row r="682" spans="3:13" x14ac:dyDescent="0.25">
      <c r="C682" s="15">
        <f t="shared" si="37"/>
        <v>45473</v>
      </c>
      <c r="D682" s="35">
        <v>45468</v>
      </c>
      <c r="E682" s="36">
        <v>297198.84000000003</v>
      </c>
      <c r="F682" s="36">
        <v>69293.600000000006</v>
      </c>
      <c r="G682" s="36">
        <v>227905.25</v>
      </c>
      <c r="H682" s="36">
        <v>3</v>
      </c>
      <c r="I682" s="36">
        <v>28.911000000000001</v>
      </c>
      <c r="J682" s="36">
        <v>28.867999999999999</v>
      </c>
      <c r="K682" s="36">
        <v>1075.45</v>
      </c>
      <c r="L682" s="36">
        <v>1113.5899999999999</v>
      </c>
      <c r="M682" s="36">
        <v>1075.45</v>
      </c>
    </row>
    <row r="683" spans="3:13" x14ac:dyDescent="0.25">
      <c r="C683" s="15">
        <f t="shared" si="37"/>
        <v>45473</v>
      </c>
      <c r="D683" s="35">
        <v>45467</v>
      </c>
      <c r="E683" s="36">
        <v>297415.13</v>
      </c>
      <c r="F683" s="36">
        <v>63429.64</v>
      </c>
      <c r="G683" s="36">
        <v>233985.48</v>
      </c>
      <c r="H683" s="36">
        <v>5</v>
      </c>
      <c r="I683" s="36">
        <v>29.5806</v>
      </c>
      <c r="J683" s="36">
        <v>29.524999999999999</v>
      </c>
      <c r="K683" s="36">
        <v>1076.83</v>
      </c>
      <c r="L683" s="36">
        <v>1114.1600000000001</v>
      </c>
      <c r="M683" s="36">
        <v>1076.83</v>
      </c>
    </row>
    <row r="684" spans="3:13" x14ac:dyDescent="0.25">
      <c r="C684" s="15">
        <f t="shared" si="37"/>
        <v>45473</v>
      </c>
      <c r="D684" s="35">
        <v>45466</v>
      </c>
      <c r="E684" s="36">
        <v>296815.09000000003</v>
      </c>
      <c r="F684" s="36">
        <v>63429.64</v>
      </c>
      <c r="G684" s="36">
        <v>233385.47</v>
      </c>
      <c r="H684" s="36">
        <v>0</v>
      </c>
      <c r="I684" s="36">
        <v>29.554200000000002</v>
      </c>
      <c r="J684" s="36">
        <v>29.614000000000001</v>
      </c>
      <c r="K684" s="36">
        <v>1099.01</v>
      </c>
      <c r="L684" s="36">
        <v>1113.8800000000001</v>
      </c>
      <c r="M684" s="36">
        <v>1099.01</v>
      </c>
    </row>
    <row r="685" spans="3:13" x14ac:dyDescent="0.25">
      <c r="C685" s="15">
        <f t="shared" si="37"/>
        <v>45473</v>
      </c>
      <c r="D685" s="35">
        <v>45465</v>
      </c>
      <c r="E685" s="36">
        <v>296815.09000000003</v>
      </c>
      <c r="F685" s="36">
        <v>63429.64</v>
      </c>
      <c r="G685" s="36">
        <v>233385.47</v>
      </c>
      <c r="H685" s="36">
        <v>0</v>
      </c>
      <c r="I685" s="36">
        <v>29.554200000000002</v>
      </c>
      <c r="J685" s="36">
        <v>29.614000000000001</v>
      </c>
      <c r="K685" s="36">
        <v>1099.01</v>
      </c>
      <c r="L685" s="36">
        <v>1113.8800000000001</v>
      </c>
      <c r="M685" s="36">
        <v>1099.01</v>
      </c>
    </row>
    <row r="686" spans="3:13" x14ac:dyDescent="0.25">
      <c r="C686" s="15">
        <f t="shared" si="37"/>
        <v>45473</v>
      </c>
      <c r="D686" s="35">
        <v>45464</v>
      </c>
      <c r="E686" s="36">
        <v>296815.09000000003</v>
      </c>
      <c r="F686" s="36">
        <v>63429.64</v>
      </c>
      <c r="G686" s="36">
        <v>233385.47</v>
      </c>
      <c r="H686" s="36">
        <v>13</v>
      </c>
      <c r="I686" s="36">
        <v>29.554200000000002</v>
      </c>
      <c r="J686" s="36">
        <v>29.614000000000001</v>
      </c>
      <c r="K686" s="36">
        <v>1099.01</v>
      </c>
      <c r="L686" s="36">
        <v>1113.8800000000001</v>
      </c>
      <c r="M686" s="36">
        <v>1099.01</v>
      </c>
    </row>
    <row r="687" spans="3:13" x14ac:dyDescent="0.25">
      <c r="C687" s="15">
        <f t="shared" si="37"/>
        <v>45473</v>
      </c>
      <c r="D687" s="35">
        <v>45463</v>
      </c>
      <c r="E687" s="36">
        <v>296824</v>
      </c>
      <c r="F687" s="36">
        <v>63074.09</v>
      </c>
      <c r="G687" s="36">
        <v>233749.91</v>
      </c>
      <c r="H687" s="36">
        <v>3</v>
      </c>
      <c r="I687" s="36">
        <v>30.744599999999998</v>
      </c>
      <c r="J687" s="36">
        <v>30.821000000000002</v>
      </c>
      <c r="K687" s="36">
        <v>1101.99</v>
      </c>
      <c r="L687" s="36">
        <v>1100.75</v>
      </c>
      <c r="M687" s="36">
        <v>1101.99</v>
      </c>
    </row>
    <row r="688" spans="3:13" x14ac:dyDescent="0.25">
      <c r="C688" s="15">
        <f t="shared" si="37"/>
        <v>45473</v>
      </c>
      <c r="D688" s="35">
        <v>45462</v>
      </c>
      <c r="E688" s="36">
        <v>296338.28000000003</v>
      </c>
      <c r="F688" s="36">
        <v>63074.09</v>
      </c>
      <c r="G688" s="36">
        <v>233264.19</v>
      </c>
      <c r="H688" s="36">
        <v>0</v>
      </c>
      <c r="I688" s="36">
        <v>29.788699999999999</v>
      </c>
      <c r="J688" s="36">
        <v>29.564</v>
      </c>
      <c r="K688" s="36">
        <v>1067.22</v>
      </c>
      <c r="L688" s="36">
        <v>1074.52</v>
      </c>
      <c r="M688" s="36">
        <v>1067.22</v>
      </c>
    </row>
    <row r="689" spans="3:13" x14ac:dyDescent="0.25">
      <c r="C689" s="15">
        <f t="shared" si="37"/>
        <v>45473</v>
      </c>
      <c r="D689" s="35">
        <v>45461</v>
      </c>
      <c r="E689" s="36">
        <v>296338.28000000003</v>
      </c>
      <c r="F689" s="36">
        <v>63074.09</v>
      </c>
      <c r="G689" s="36">
        <v>233264.19</v>
      </c>
      <c r="H689" s="36">
        <v>55</v>
      </c>
      <c r="I689" s="36">
        <v>29.536000000000001</v>
      </c>
      <c r="J689" s="36">
        <v>29.564</v>
      </c>
      <c r="K689" s="36">
        <v>1063.0899999999999</v>
      </c>
      <c r="L689" s="36">
        <v>1074.95</v>
      </c>
      <c r="M689" s="36">
        <v>1063.0899999999999</v>
      </c>
    </row>
    <row r="690" spans="3:13" x14ac:dyDescent="0.25">
      <c r="C690" s="15">
        <f t="shared" si="37"/>
        <v>45473</v>
      </c>
      <c r="D690" s="35">
        <v>45460</v>
      </c>
      <c r="E690" s="36">
        <v>296314.40999999997</v>
      </c>
      <c r="F690" s="36">
        <v>63074.09</v>
      </c>
      <c r="G690" s="36">
        <v>233240.31</v>
      </c>
      <c r="H690" s="36">
        <v>0</v>
      </c>
      <c r="I690" s="36">
        <v>29.4651</v>
      </c>
      <c r="J690" s="36">
        <v>29.390999999999998</v>
      </c>
      <c r="K690" s="36">
        <v>1054.68</v>
      </c>
      <c r="L690" s="36">
        <v>1073.98</v>
      </c>
      <c r="M690" s="36">
        <v>1054.68</v>
      </c>
    </row>
    <row r="691" spans="3:13" x14ac:dyDescent="0.25">
      <c r="C691" s="15">
        <f t="shared" si="37"/>
        <v>45473</v>
      </c>
      <c r="D691" s="35">
        <v>45459</v>
      </c>
      <c r="E691" s="36">
        <v>296393.31</v>
      </c>
      <c r="F691" s="36">
        <v>63074.09</v>
      </c>
      <c r="G691" s="36">
        <v>233319.22</v>
      </c>
      <c r="H691" s="36">
        <v>0</v>
      </c>
      <c r="I691" s="36">
        <v>29.554500000000001</v>
      </c>
      <c r="J691" s="36">
        <v>29.472000000000001</v>
      </c>
      <c r="K691" s="36">
        <v>1054.05</v>
      </c>
      <c r="L691" s="36">
        <v>1074.04</v>
      </c>
      <c r="M691" s="36">
        <v>1054.05</v>
      </c>
    </row>
    <row r="692" spans="3:13" x14ac:dyDescent="0.25">
      <c r="C692" s="15">
        <f t="shared" si="37"/>
        <v>45473</v>
      </c>
      <c r="D692" s="35">
        <v>45458</v>
      </c>
      <c r="E692" s="36">
        <v>296393.31</v>
      </c>
      <c r="F692" s="36">
        <v>63074.09</v>
      </c>
      <c r="G692" s="36">
        <v>233319.22</v>
      </c>
      <c r="H692" s="36">
        <v>0</v>
      </c>
      <c r="I692" s="36">
        <v>29.554500000000001</v>
      </c>
      <c r="J692" s="36">
        <v>29.472000000000001</v>
      </c>
      <c r="K692" s="36">
        <v>1054.05</v>
      </c>
      <c r="L692" s="36">
        <v>1074.04</v>
      </c>
      <c r="M692" s="36">
        <v>1054.05</v>
      </c>
    </row>
    <row r="693" spans="3:13" x14ac:dyDescent="0.25">
      <c r="C693" s="15">
        <f t="shared" si="37"/>
        <v>45473</v>
      </c>
      <c r="D693" s="35">
        <v>45457</v>
      </c>
      <c r="E693" s="36">
        <v>296393.31</v>
      </c>
      <c r="F693" s="36">
        <v>63074.09</v>
      </c>
      <c r="G693" s="36">
        <v>233319.22</v>
      </c>
      <c r="H693" s="36">
        <v>16</v>
      </c>
      <c r="I693" s="36">
        <v>29.554500000000001</v>
      </c>
      <c r="J693" s="36">
        <v>29.472000000000001</v>
      </c>
      <c r="K693" s="36">
        <v>1054.05</v>
      </c>
      <c r="L693" s="36">
        <v>1074.04</v>
      </c>
      <c r="M693" s="36">
        <v>1054.05</v>
      </c>
    </row>
    <row r="694" spans="3:13" x14ac:dyDescent="0.25">
      <c r="C694" s="15">
        <f t="shared" si="37"/>
        <v>45473</v>
      </c>
      <c r="D694" s="35">
        <v>45456</v>
      </c>
      <c r="E694" s="36">
        <v>297190.78000000003</v>
      </c>
      <c r="F694" s="36">
        <v>63074.09</v>
      </c>
      <c r="G694" s="36">
        <v>234116.7</v>
      </c>
      <c r="H694" s="36">
        <v>11</v>
      </c>
      <c r="I694" s="36">
        <v>28.966799999999999</v>
      </c>
      <c r="J694" s="36">
        <v>29.065999999999999</v>
      </c>
      <c r="K694" s="36">
        <v>1064.05</v>
      </c>
      <c r="L694" s="36">
        <v>1074.53</v>
      </c>
      <c r="M694" s="36">
        <v>1064.05</v>
      </c>
    </row>
    <row r="695" spans="3:13" x14ac:dyDescent="0.25">
      <c r="C695" s="15">
        <f t="shared" si="37"/>
        <v>45473</v>
      </c>
      <c r="D695" s="35">
        <v>45455</v>
      </c>
      <c r="E695" s="36">
        <v>297190.78000000003</v>
      </c>
      <c r="F695" s="36">
        <v>62479.519999999997</v>
      </c>
      <c r="G695" s="36">
        <v>234711.27</v>
      </c>
      <c r="H695" s="36">
        <v>119</v>
      </c>
      <c r="I695" s="36">
        <v>29.725999999999999</v>
      </c>
      <c r="J695" s="36">
        <v>30.266999999999999</v>
      </c>
      <c r="K695" s="36">
        <v>1071.1300000000001</v>
      </c>
      <c r="L695" s="36">
        <v>1076.3800000000001</v>
      </c>
      <c r="M695" s="36">
        <v>1071.1300000000001</v>
      </c>
    </row>
    <row r="696" spans="3:13" x14ac:dyDescent="0.25">
      <c r="C696" s="15">
        <f t="shared" si="37"/>
        <v>45473</v>
      </c>
      <c r="D696" s="35">
        <v>45454</v>
      </c>
      <c r="E696" s="36">
        <v>296591.15999999997</v>
      </c>
      <c r="F696" s="36">
        <v>62479.519999999997</v>
      </c>
      <c r="G696" s="36">
        <v>234111.64</v>
      </c>
      <c r="H696" s="36">
        <v>0</v>
      </c>
      <c r="I696" s="36">
        <v>29.276800000000001</v>
      </c>
      <c r="J696" s="36">
        <v>29.231000000000002</v>
      </c>
      <c r="K696" s="36">
        <v>1058.52</v>
      </c>
      <c r="L696" s="36">
        <v>1074.23</v>
      </c>
      <c r="M696" s="36">
        <v>1058.52</v>
      </c>
    </row>
    <row r="697" spans="3:13" x14ac:dyDescent="0.25">
      <c r="C697" s="15">
        <f t="shared" si="37"/>
        <v>45473</v>
      </c>
      <c r="D697" s="35">
        <v>45453</v>
      </c>
      <c r="E697" s="36">
        <v>295371.5</v>
      </c>
      <c r="F697" s="36">
        <v>62479.519999999997</v>
      </c>
      <c r="G697" s="36">
        <v>232891.95</v>
      </c>
      <c r="H697" s="36">
        <v>1</v>
      </c>
      <c r="I697" s="36">
        <v>29.745000000000001</v>
      </c>
      <c r="J697" s="36">
        <v>29.873999999999999</v>
      </c>
      <c r="K697" s="36">
        <v>1130.73</v>
      </c>
      <c r="L697" s="36">
        <v>1075.27</v>
      </c>
      <c r="M697" s="36">
        <v>1130.73</v>
      </c>
    </row>
    <row r="698" spans="3:13" x14ac:dyDescent="0.25">
      <c r="C698" s="15">
        <f t="shared" si="37"/>
        <v>45473</v>
      </c>
      <c r="D698" s="35">
        <v>45452</v>
      </c>
      <c r="E698" s="36">
        <v>295630.59000000003</v>
      </c>
      <c r="F698" s="36">
        <v>62494.07</v>
      </c>
      <c r="G698" s="36">
        <v>233136.55</v>
      </c>
      <c r="H698" s="36">
        <v>0</v>
      </c>
      <c r="I698" s="36">
        <v>29.152999999999999</v>
      </c>
      <c r="J698" s="36">
        <v>29.44</v>
      </c>
      <c r="K698" s="36">
        <v>1130.73</v>
      </c>
      <c r="L698" s="36">
        <v>1075.27</v>
      </c>
      <c r="M698" s="36">
        <v>1130.73</v>
      </c>
    </row>
    <row r="699" spans="3:13" x14ac:dyDescent="0.25">
      <c r="C699" s="15">
        <f t="shared" si="37"/>
        <v>45473</v>
      </c>
      <c r="D699" s="35">
        <v>45451</v>
      </c>
      <c r="E699" s="36">
        <v>295630.59000000003</v>
      </c>
      <c r="F699" s="36">
        <v>62494.07</v>
      </c>
      <c r="G699" s="36">
        <v>233136.55</v>
      </c>
      <c r="H699" s="36">
        <v>0</v>
      </c>
      <c r="I699" s="36">
        <v>29.152999999999999</v>
      </c>
      <c r="J699" s="36">
        <v>29.44</v>
      </c>
      <c r="K699" s="36">
        <v>1130.73</v>
      </c>
      <c r="L699" s="36">
        <v>1075.27</v>
      </c>
      <c r="M699" s="36">
        <v>1130.73</v>
      </c>
    </row>
    <row r="700" spans="3:13" x14ac:dyDescent="0.25">
      <c r="C700" s="15">
        <f t="shared" si="37"/>
        <v>45473</v>
      </c>
      <c r="D700" s="35">
        <v>45450</v>
      </c>
      <c r="E700" s="36">
        <v>295630.59000000003</v>
      </c>
      <c r="F700" s="36">
        <v>62494.07</v>
      </c>
      <c r="G700" s="36">
        <v>233136.55</v>
      </c>
      <c r="H700" s="36">
        <v>8</v>
      </c>
      <c r="I700" s="36">
        <v>29.152999999999999</v>
      </c>
      <c r="J700" s="36">
        <v>29.44</v>
      </c>
      <c r="K700" s="36">
        <v>1130.73</v>
      </c>
      <c r="L700" s="36">
        <v>1075.27</v>
      </c>
      <c r="M700" s="36">
        <v>1130.73</v>
      </c>
    </row>
    <row r="701" spans="3:13" x14ac:dyDescent="0.25">
      <c r="C701" s="15">
        <f t="shared" si="37"/>
        <v>45473</v>
      </c>
      <c r="D701" s="35">
        <v>45449</v>
      </c>
      <c r="E701" s="36">
        <v>296208.5</v>
      </c>
      <c r="F701" s="36">
        <v>62494.07</v>
      </c>
      <c r="G701" s="36">
        <v>233714.44</v>
      </c>
      <c r="H701" s="36">
        <v>200</v>
      </c>
      <c r="I701" s="36">
        <v>31.324999999999999</v>
      </c>
      <c r="J701" s="36">
        <v>31.367000000000001</v>
      </c>
      <c r="K701" s="36">
        <v>1104.8499999999999</v>
      </c>
      <c r="L701" s="36">
        <v>1075.5899999999999</v>
      </c>
      <c r="M701" s="36">
        <v>1104.8499999999999</v>
      </c>
    </row>
    <row r="702" spans="3:13" x14ac:dyDescent="0.25">
      <c r="C702" s="15">
        <f t="shared" si="37"/>
        <v>45473</v>
      </c>
      <c r="D702" s="35">
        <v>45448</v>
      </c>
      <c r="E702" s="36">
        <v>297285.94</v>
      </c>
      <c r="F702" s="36">
        <v>62494.07</v>
      </c>
      <c r="G702" s="36">
        <v>234791.89</v>
      </c>
      <c r="H702" s="36">
        <v>0</v>
      </c>
      <c r="I702" s="36">
        <v>30.011800000000001</v>
      </c>
      <c r="J702" s="36">
        <v>30.073</v>
      </c>
      <c r="K702" s="36">
        <v>1068.19</v>
      </c>
      <c r="L702" s="36">
        <v>1075.22</v>
      </c>
      <c r="M702" s="36">
        <v>1068.19</v>
      </c>
    </row>
    <row r="703" spans="3:13" x14ac:dyDescent="0.25">
      <c r="C703" s="15">
        <f t="shared" si="37"/>
        <v>45473</v>
      </c>
      <c r="D703" s="35">
        <v>45447</v>
      </c>
      <c r="E703" s="36">
        <v>298167.59000000003</v>
      </c>
      <c r="F703" s="36">
        <v>62494.07</v>
      </c>
      <c r="G703" s="36">
        <v>235673.52</v>
      </c>
      <c r="H703" s="36">
        <v>30</v>
      </c>
      <c r="I703" s="36">
        <v>29.497699999999998</v>
      </c>
      <c r="J703" s="36">
        <v>29.617000000000001</v>
      </c>
      <c r="K703" s="36">
        <v>1111.1400000000001</v>
      </c>
      <c r="L703" s="36">
        <v>1114.5899999999999</v>
      </c>
      <c r="M703" s="36">
        <v>1111.1400000000001</v>
      </c>
    </row>
    <row r="704" spans="3:13" x14ac:dyDescent="0.25">
      <c r="C704" s="15">
        <f t="shared" si="37"/>
        <v>45473</v>
      </c>
      <c r="D704" s="35">
        <v>45446</v>
      </c>
      <c r="E704" s="36">
        <v>298751.53000000003</v>
      </c>
      <c r="F704" s="36">
        <v>62494.07</v>
      </c>
      <c r="G704" s="36">
        <v>236257.45</v>
      </c>
      <c r="H704" s="36">
        <v>120</v>
      </c>
      <c r="I704" s="36">
        <v>30.7347</v>
      </c>
      <c r="J704" s="36">
        <v>30.783999999999999</v>
      </c>
      <c r="K704" s="36">
        <v>1097.78</v>
      </c>
      <c r="L704" s="36">
        <v>1112.55</v>
      </c>
      <c r="M704" s="36">
        <v>1097.78</v>
      </c>
    </row>
    <row r="705" spans="3:13" x14ac:dyDescent="0.25">
      <c r="C705" s="15">
        <f t="shared" si="37"/>
        <v>45473</v>
      </c>
      <c r="D705" s="35">
        <v>45445</v>
      </c>
      <c r="E705" s="36">
        <v>297588.56</v>
      </c>
      <c r="F705" s="36">
        <v>62494.07</v>
      </c>
      <c r="G705" s="36">
        <v>235094.5</v>
      </c>
      <c r="H705" s="36">
        <v>0</v>
      </c>
      <c r="I705" s="36">
        <v>30.408300000000001</v>
      </c>
      <c r="J705" s="36">
        <v>30.44</v>
      </c>
      <c r="K705" s="36">
        <v>1133.97</v>
      </c>
      <c r="L705" s="36">
        <v>1112.71</v>
      </c>
      <c r="M705" s="36">
        <v>1133.97</v>
      </c>
    </row>
    <row r="706" spans="3:13" x14ac:dyDescent="0.25">
      <c r="C706" s="15">
        <f t="shared" si="37"/>
        <v>45473</v>
      </c>
      <c r="D706" s="35">
        <v>45444</v>
      </c>
      <c r="E706" s="36">
        <v>297588.56</v>
      </c>
      <c r="F706" s="36">
        <v>62494.07</v>
      </c>
      <c r="G706" s="36">
        <v>235094.5</v>
      </c>
      <c r="H706" s="36">
        <v>0</v>
      </c>
      <c r="I706" s="36">
        <v>30.408300000000001</v>
      </c>
      <c r="J706" s="36">
        <v>30.44</v>
      </c>
      <c r="K706" s="36">
        <v>1133.97</v>
      </c>
      <c r="L706" s="36">
        <v>1112.71</v>
      </c>
      <c r="M706" s="36">
        <v>1133.97</v>
      </c>
    </row>
    <row r="707" spans="3:13" x14ac:dyDescent="0.25">
      <c r="C707" s="15">
        <f t="shared" si="37"/>
        <v>45473</v>
      </c>
      <c r="D707" s="35">
        <v>45443</v>
      </c>
      <c r="E707" s="36">
        <v>297588.56</v>
      </c>
      <c r="F707" s="36">
        <v>62494.07</v>
      </c>
      <c r="G707" s="36">
        <v>235094.5</v>
      </c>
      <c r="H707" s="36">
        <v>45</v>
      </c>
      <c r="I707" s="36">
        <v>30.408300000000001</v>
      </c>
      <c r="J707" s="36">
        <v>30.44</v>
      </c>
      <c r="K707" s="36">
        <v>1133.97</v>
      </c>
      <c r="L707" s="36">
        <v>1112.71</v>
      </c>
      <c r="M707" s="36">
        <v>1133.97</v>
      </c>
    </row>
    <row r="708" spans="3:13" x14ac:dyDescent="0.25">
      <c r="C708" s="15">
        <f t="shared" si="37"/>
        <v>45473</v>
      </c>
      <c r="D708" s="35">
        <v>45442</v>
      </c>
      <c r="E708" s="36">
        <v>297910.46999999997</v>
      </c>
      <c r="F708" s="36">
        <v>62175.81</v>
      </c>
      <c r="G708" s="36">
        <v>235734.67</v>
      </c>
      <c r="H708" s="36">
        <v>710</v>
      </c>
      <c r="I708" s="36">
        <v>31.173200000000001</v>
      </c>
      <c r="J708" s="36">
        <v>31.533999999999999</v>
      </c>
      <c r="K708" s="36">
        <v>1145.0899999999999</v>
      </c>
      <c r="L708" s="36">
        <v>1114.1199999999999</v>
      </c>
      <c r="M708" s="36">
        <v>1145.0899999999999</v>
      </c>
    </row>
    <row r="709" spans="3:13" x14ac:dyDescent="0.25">
      <c r="C709" s="15">
        <f t="shared" si="37"/>
        <v>45443</v>
      </c>
      <c r="D709" s="35">
        <v>45441</v>
      </c>
      <c r="E709" s="36">
        <v>298467.69</v>
      </c>
      <c r="F709" s="36">
        <v>62175.81</v>
      </c>
      <c r="G709" s="36">
        <v>236291.89</v>
      </c>
      <c r="H709" s="36">
        <v>1</v>
      </c>
      <c r="I709" s="36">
        <v>31.975999999999999</v>
      </c>
      <c r="J709" s="36">
        <v>32.203000000000003</v>
      </c>
      <c r="K709" s="36">
        <v>1168.77</v>
      </c>
      <c r="L709" s="36">
        <v>1111.52</v>
      </c>
      <c r="M709" s="36">
        <v>1168.77</v>
      </c>
    </row>
    <row r="710" spans="3:13" x14ac:dyDescent="0.25">
      <c r="C710" s="15">
        <f t="shared" si="37"/>
        <v>45443</v>
      </c>
      <c r="D710" s="35">
        <v>45440</v>
      </c>
      <c r="E710" s="36">
        <v>299048.03000000003</v>
      </c>
      <c r="F710" s="36">
        <v>61566.42</v>
      </c>
      <c r="G710" s="36">
        <v>237481.59</v>
      </c>
      <c r="H710" s="36">
        <v>25</v>
      </c>
      <c r="I710" s="36">
        <v>32.104500000000002</v>
      </c>
      <c r="J710" s="36">
        <v>31.971</v>
      </c>
      <c r="K710" s="36">
        <v>1143.01</v>
      </c>
      <c r="L710" s="36">
        <v>1112.23</v>
      </c>
      <c r="M710" s="36">
        <v>1143.01</v>
      </c>
    </row>
    <row r="711" spans="3:13" x14ac:dyDescent="0.25">
      <c r="C711" s="15">
        <f t="shared" si="37"/>
        <v>45443</v>
      </c>
      <c r="D711" s="35">
        <v>45439</v>
      </c>
      <c r="E711" s="36">
        <v>298514.88</v>
      </c>
      <c r="F711" s="36">
        <v>61566.42</v>
      </c>
      <c r="G711" s="36">
        <v>236948.48000000001</v>
      </c>
      <c r="H711" s="36">
        <v>0</v>
      </c>
      <c r="I711" s="36">
        <v>31.631</v>
      </c>
      <c r="J711" s="36">
        <v>30.33</v>
      </c>
      <c r="K711" s="36">
        <v>1114.9100000000001</v>
      </c>
      <c r="L711" s="36">
        <v>1112.29</v>
      </c>
      <c r="M711" s="36">
        <v>1114.9100000000001</v>
      </c>
    </row>
    <row r="712" spans="3:13" x14ac:dyDescent="0.25">
      <c r="C712" s="15">
        <f t="shared" ref="C712:C775" si="38">IFERROR(IF(DAY(D712)=1,EOMONTH(D712,0),IF(AND(EOMONTH(D712,0)+1-D712&lt;=3,(H712-AVERAGE(H713:H722))/_xlfn.STDEV.S(H713:H722)&gt;3),EOMONTH(D712,1),C713)),C713)</f>
        <v>45443</v>
      </c>
      <c r="D712" s="35">
        <v>45438</v>
      </c>
      <c r="E712" s="36">
        <v>298514.88</v>
      </c>
      <c r="F712" s="36">
        <v>61566.42</v>
      </c>
      <c r="G712" s="36">
        <v>236948.48000000001</v>
      </c>
      <c r="H712" s="36">
        <v>0</v>
      </c>
      <c r="I712" s="36">
        <v>30.262</v>
      </c>
      <c r="J712" s="36">
        <v>30.33</v>
      </c>
      <c r="K712" s="36">
        <v>1103.79</v>
      </c>
      <c r="L712" s="36">
        <v>1098.27</v>
      </c>
      <c r="M712" s="36">
        <v>1103.79</v>
      </c>
    </row>
    <row r="713" spans="3:13" x14ac:dyDescent="0.25">
      <c r="C713" s="15">
        <f t="shared" si="38"/>
        <v>45443</v>
      </c>
      <c r="D713" s="35">
        <v>45437</v>
      </c>
      <c r="E713" s="36">
        <v>298514.88</v>
      </c>
      <c r="F713" s="36">
        <v>61566.42</v>
      </c>
      <c r="G713" s="36">
        <v>236948.48000000001</v>
      </c>
      <c r="H713" s="36">
        <v>0</v>
      </c>
      <c r="I713" s="36">
        <v>30.262</v>
      </c>
      <c r="J713" s="36">
        <v>30.33</v>
      </c>
      <c r="K713" s="36">
        <v>1103.79</v>
      </c>
      <c r="L713" s="36">
        <v>1098.27</v>
      </c>
      <c r="M713" s="36">
        <v>1103.79</v>
      </c>
    </row>
    <row r="714" spans="3:13" x14ac:dyDescent="0.25">
      <c r="C714" s="15">
        <f t="shared" si="38"/>
        <v>45443</v>
      </c>
      <c r="D714" s="35">
        <v>45436</v>
      </c>
      <c r="E714" s="36">
        <v>298514.88</v>
      </c>
      <c r="F714" s="36">
        <v>61566.42</v>
      </c>
      <c r="G714" s="36">
        <v>236948.48000000001</v>
      </c>
      <c r="H714" s="36">
        <v>4</v>
      </c>
      <c r="I714" s="36">
        <v>30.262</v>
      </c>
      <c r="J714" s="36">
        <v>30.33</v>
      </c>
      <c r="K714" s="36">
        <v>1103.79</v>
      </c>
      <c r="L714" s="36">
        <v>1098.27</v>
      </c>
      <c r="M714" s="36">
        <v>1103.79</v>
      </c>
    </row>
    <row r="715" spans="3:13" x14ac:dyDescent="0.25">
      <c r="C715" s="15">
        <f t="shared" si="38"/>
        <v>45443</v>
      </c>
      <c r="D715" s="35">
        <v>45435</v>
      </c>
      <c r="E715" s="36">
        <v>298818.75</v>
      </c>
      <c r="F715" s="36">
        <v>62352.88</v>
      </c>
      <c r="G715" s="36">
        <v>236465.86</v>
      </c>
      <c r="H715" s="36">
        <v>87</v>
      </c>
      <c r="I715" s="36">
        <v>30.133700000000001</v>
      </c>
      <c r="J715" s="36">
        <v>30.283999999999999</v>
      </c>
      <c r="K715" s="36">
        <v>1097.04</v>
      </c>
      <c r="L715" s="36">
        <v>1099.1099999999999</v>
      </c>
      <c r="M715" s="36">
        <v>1097.04</v>
      </c>
    </row>
    <row r="716" spans="3:13" x14ac:dyDescent="0.25">
      <c r="C716" s="15">
        <f t="shared" si="38"/>
        <v>45443</v>
      </c>
      <c r="D716" s="35">
        <v>45434</v>
      </c>
      <c r="E716" s="36">
        <v>297746.63</v>
      </c>
      <c r="F716" s="36">
        <v>62513.27</v>
      </c>
      <c r="G716" s="36">
        <v>235233.36</v>
      </c>
      <c r="H716" s="36">
        <v>7</v>
      </c>
      <c r="I716" s="36">
        <v>30.790199999999999</v>
      </c>
      <c r="J716" s="36">
        <v>31.295000000000002</v>
      </c>
      <c r="K716" s="36">
        <v>1148.03</v>
      </c>
      <c r="L716" s="36">
        <v>1011.59</v>
      </c>
      <c r="M716" s="36">
        <v>1148.03</v>
      </c>
    </row>
    <row r="717" spans="3:13" x14ac:dyDescent="0.25">
      <c r="C717" s="15">
        <f t="shared" si="38"/>
        <v>45443</v>
      </c>
      <c r="D717" s="35">
        <v>45433</v>
      </c>
      <c r="E717" s="36">
        <v>297668.21999999997</v>
      </c>
      <c r="F717" s="36">
        <v>62513.27</v>
      </c>
      <c r="G717" s="36">
        <v>235154.95</v>
      </c>
      <c r="H717" s="36">
        <v>31</v>
      </c>
      <c r="I717" s="36">
        <v>31.975999999999999</v>
      </c>
      <c r="J717" s="36">
        <v>31.867999999999999</v>
      </c>
      <c r="K717" s="36">
        <v>1141.18</v>
      </c>
      <c r="L717" s="36">
        <v>1012.01</v>
      </c>
      <c r="M717" s="36">
        <v>1141.18</v>
      </c>
    </row>
    <row r="718" spans="3:13" x14ac:dyDescent="0.25">
      <c r="C718" s="15">
        <f t="shared" si="38"/>
        <v>45443</v>
      </c>
      <c r="D718" s="35">
        <v>45432</v>
      </c>
      <c r="E718" s="36">
        <v>298385.78000000003</v>
      </c>
      <c r="F718" s="36">
        <v>64830.22</v>
      </c>
      <c r="G718" s="36">
        <v>233555.58</v>
      </c>
      <c r="H718" s="36">
        <v>60</v>
      </c>
      <c r="I718" s="36">
        <v>31.824000000000002</v>
      </c>
      <c r="J718" s="36">
        <v>32.204999999999998</v>
      </c>
      <c r="K718" s="36">
        <v>1137.19</v>
      </c>
      <c r="L718" s="36">
        <v>1012.38</v>
      </c>
      <c r="M718" s="36">
        <v>1137.19</v>
      </c>
    </row>
    <row r="719" spans="3:13" x14ac:dyDescent="0.25">
      <c r="C719" s="15">
        <f t="shared" si="38"/>
        <v>45443</v>
      </c>
      <c r="D719" s="35">
        <v>45431</v>
      </c>
      <c r="E719" s="36">
        <v>298000.56</v>
      </c>
      <c r="F719" s="36">
        <v>65149.24</v>
      </c>
      <c r="G719" s="36">
        <v>232851.34</v>
      </c>
      <c r="H719" s="36">
        <v>0</v>
      </c>
      <c r="I719" s="36">
        <v>31.492999999999999</v>
      </c>
      <c r="J719" s="36">
        <v>31.047000000000001</v>
      </c>
      <c r="K719" s="36">
        <v>1058.82</v>
      </c>
      <c r="L719" s="36">
        <v>1013.97</v>
      </c>
      <c r="M719" s="36">
        <v>1058.82</v>
      </c>
    </row>
    <row r="720" spans="3:13" x14ac:dyDescent="0.25">
      <c r="C720" s="15">
        <f t="shared" si="38"/>
        <v>45443</v>
      </c>
      <c r="D720" s="35">
        <v>45430</v>
      </c>
      <c r="E720" s="36">
        <v>298000.56</v>
      </c>
      <c r="F720" s="36">
        <v>65149.24</v>
      </c>
      <c r="G720" s="36">
        <v>232851.34</v>
      </c>
      <c r="H720" s="36">
        <v>0</v>
      </c>
      <c r="I720" s="36">
        <v>31.492999999999999</v>
      </c>
      <c r="J720" s="36">
        <v>31.047000000000001</v>
      </c>
      <c r="K720" s="36">
        <v>1058.82</v>
      </c>
      <c r="L720" s="36">
        <v>1013.97</v>
      </c>
      <c r="M720" s="36">
        <v>1058.82</v>
      </c>
    </row>
    <row r="721" spans="3:13" x14ac:dyDescent="0.25">
      <c r="C721" s="15">
        <f t="shared" si="38"/>
        <v>45443</v>
      </c>
      <c r="D721" s="35">
        <v>45429</v>
      </c>
      <c r="E721" s="36">
        <v>298000.56</v>
      </c>
      <c r="F721" s="36">
        <v>65149.24</v>
      </c>
      <c r="G721" s="36">
        <v>232851.34</v>
      </c>
      <c r="H721" s="36">
        <v>159</v>
      </c>
      <c r="I721" s="36">
        <v>31.492999999999999</v>
      </c>
      <c r="J721" s="36">
        <v>31.047000000000001</v>
      </c>
      <c r="K721" s="36">
        <v>1058.82</v>
      </c>
      <c r="L721" s="36">
        <v>1013.97</v>
      </c>
      <c r="M721" s="36">
        <v>1058.82</v>
      </c>
    </row>
    <row r="722" spans="3:13" x14ac:dyDescent="0.25">
      <c r="C722" s="15">
        <f t="shared" si="38"/>
        <v>45443</v>
      </c>
      <c r="D722" s="35">
        <v>45428</v>
      </c>
      <c r="E722" s="36">
        <v>297817.38</v>
      </c>
      <c r="F722" s="36">
        <v>65149.24</v>
      </c>
      <c r="G722" s="36">
        <v>232668.14</v>
      </c>
      <c r="H722" s="36">
        <v>0</v>
      </c>
      <c r="I722" s="36">
        <v>29.575600000000001</v>
      </c>
      <c r="J722" s="36">
        <v>29.664999999999999</v>
      </c>
      <c r="K722" s="36">
        <v>1048.24</v>
      </c>
      <c r="L722" s="36">
        <v>1014.32</v>
      </c>
      <c r="M722" s="36">
        <v>1048.24</v>
      </c>
    </row>
    <row r="723" spans="3:13" x14ac:dyDescent="0.25">
      <c r="C723" s="15">
        <f t="shared" si="38"/>
        <v>45443</v>
      </c>
      <c r="D723" s="35">
        <v>45427</v>
      </c>
      <c r="E723" s="36">
        <v>297838.75</v>
      </c>
      <c r="F723" s="36">
        <v>65149.24</v>
      </c>
      <c r="G723" s="36">
        <v>232689.5</v>
      </c>
      <c r="H723" s="36">
        <v>18</v>
      </c>
      <c r="I723" s="36">
        <v>29.6739</v>
      </c>
      <c r="J723" s="36">
        <v>29.513999999999999</v>
      </c>
      <c r="K723" s="36">
        <v>1022.14</v>
      </c>
      <c r="L723" s="36">
        <v>1014.66</v>
      </c>
      <c r="M723" s="36">
        <v>1022.14</v>
      </c>
    </row>
    <row r="724" spans="3:13" x14ac:dyDescent="0.25">
      <c r="C724" s="15">
        <f t="shared" si="38"/>
        <v>45443</v>
      </c>
      <c r="D724" s="35">
        <v>45426</v>
      </c>
      <c r="E724" s="36">
        <v>297850.44</v>
      </c>
      <c r="F724" s="36">
        <v>65149.24</v>
      </c>
      <c r="G724" s="36">
        <v>232701.19</v>
      </c>
      <c r="H724" s="36">
        <v>11</v>
      </c>
      <c r="I724" s="36">
        <v>28.619399999999999</v>
      </c>
      <c r="J724" s="36">
        <v>28.484999999999999</v>
      </c>
      <c r="K724" s="36">
        <v>1012.3</v>
      </c>
      <c r="L724" s="36">
        <v>1012.58</v>
      </c>
      <c r="M724" s="36">
        <v>1012.3</v>
      </c>
    </row>
    <row r="725" spans="3:13" x14ac:dyDescent="0.25">
      <c r="C725" s="15">
        <f t="shared" si="38"/>
        <v>45443</v>
      </c>
      <c r="D725" s="35">
        <v>45425</v>
      </c>
      <c r="E725" s="36">
        <v>297248.34000000003</v>
      </c>
      <c r="F725" s="36">
        <v>65377.54</v>
      </c>
      <c r="G725" s="36">
        <v>231870.83</v>
      </c>
      <c r="H725" s="36">
        <v>120</v>
      </c>
      <c r="I725" s="36">
        <v>28.201499999999999</v>
      </c>
      <c r="J725" s="36">
        <v>28.221</v>
      </c>
      <c r="K725" s="36">
        <v>1010.81</v>
      </c>
      <c r="L725" s="36">
        <v>1012.75</v>
      </c>
      <c r="M725" s="36">
        <v>1010.81</v>
      </c>
    </row>
    <row r="726" spans="3:13" x14ac:dyDescent="0.25">
      <c r="C726" s="15">
        <f t="shared" si="38"/>
        <v>45443</v>
      </c>
      <c r="D726" s="35">
        <v>45424</v>
      </c>
      <c r="E726" s="36">
        <v>297869.03000000003</v>
      </c>
      <c r="F726" s="36">
        <v>65377.54</v>
      </c>
      <c r="G726" s="36">
        <v>232491.47</v>
      </c>
      <c r="H726" s="36">
        <v>0</v>
      </c>
      <c r="I726" s="36">
        <v>28.183399999999999</v>
      </c>
      <c r="J726" s="36">
        <v>28.274999999999999</v>
      </c>
      <c r="K726" s="36">
        <v>1023.65</v>
      </c>
      <c r="L726" s="36">
        <v>983.79</v>
      </c>
      <c r="M726" s="36">
        <v>1023.65</v>
      </c>
    </row>
    <row r="727" spans="3:13" x14ac:dyDescent="0.25">
      <c r="C727" s="15">
        <f t="shared" si="38"/>
        <v>45443</v>
      </c>
      <c r="D727" s="35">
        <v>45423</v>
      </c>
      <c r="E727" s="36">
        <v>297869.03000000003</v>
      </c>
      <c r="F727" s="36">
        <v>65377.54</v>
      </c>
      <c r="G727" s="36">
        <v>232491.47</v>
      </c>
      <c r="H727" s="36">
        <v>0</v>
      </c>
      <c r="I727" s="36">
        <v>28.183399999999999</v>
      </c>
      <c r="J727" s="36">
        <v>28.274999999999999</v>
      </c>
      <c r="K727" s="36">
        <v>1023.65</v>
      </c>
      <c r="L727" s="36">
        <v>983.79</v>
      </c>
      <c r="M727" s="36">
        <v>1023.65</v>
      </c>
    </row>
    <row r="728" spans="3:13" x14ac:dyDescent="0.25">
      <c r="C728" s="15">
        <f t="shared" si="38"/>
        <v>45443</v>
      </c>
      <c r="D728" s="35">
        <v>45422</v>
      </c>
      <c r="E728" s="36">
        <v>297869.03000000003</v>
      </c>
      <c r="F728" s="36">
        <v>65377.54</v>
      </c>
      <c r="G728" s="36">
        <v>232491.47</v>
      </c>
      <c r="H728" s="36">
        <v>66</v>
      </c>
      <c r="I728" s="36">
        <v>28.183399999999999</v>
      </c>
      <c r="J728" s="36">
        <v>28.274999999999999</v>
      </c>
      <c r="K728" s="36">
        <v>1023.65</v>
      </c>
      <c r="L728" s="36">
        <v>983.79</v>
      </c>
      <c r="M728" s="36">
        <v>1023.65</v>
      </c>
    </row>
    <row r="729" spans="3:13" x14ac:dyDescent="0.25">
      <c r="C729" s="15">
        <f t="shared" si="38"/>
        <v>45443</v>
      </c>
      <c r="D729" s="35">
        <v>45421</v>
      </c>
      <c r="E729" s="36">
        <v>297785.25</v>
      </c>
      <c r="F729" s="36">
        <v>65131.47</v>
      </c>
      <c r="G729" s="36">
        <v>232653.8</v>
      </c>
      <c r="H729" s="36">
        <v>284</v>
      </c>
      <c r="I729" s="36">
        <v>28.3172</v>
      </c>
      <c r="J729" s="36">
        <v>28.132000000000001</v>
      </c>
      <c r="K729" s="36">
        <v>989.75</v>
      </c>
      <c r="L729" s="36">
        <v>984.35</v>
      </c>
      <c r="M729" s="36">
        <v>989.75</v>
      </c>
    </row>
    <row r="730" spans="3:13" x14ac:dyDescent="0.25">
      <c r="C730" s="15">
        <f t="shared" si="38"/>
        <v>45443</v>
      </c>
      <c r="D730" s="35">
        <v>45420</v>
      </c>
      <c r="E730" s="36">
        <v>296978.25</v>
      </c>
      <c r="F730" s="36">
        <v>64969.89</v>
      </c>
      <c r="G730" s="36">
        <v>232008.36</v>
      </c>
      <c r="H730" s="36">
        <v>174</v>
      </c>
      <c r="I730" s="36">
        <v>27.331199999999999</v>
      </c>
      <c r="J730" s="36">
        <v>27.361000000000001</v>
      </c>
      <c r="K730" s="36">
        <v>982.31</v>
      </c>
      <c r="L730" s="36">
        <v>983.97</v>
      </c>
      <c r="M730" s="36">
        <v>982.31</v>
      </c>
    </row>
    <row r="731" spans="3:13" x14ac:dyDescent="0.25">
      <c r="C731" s="15">
        <f t="shared" si="38"/>
        <v>45443</v>
      </c>
      <c r="D731" s="35">
        <v>45419</v>
      </c>
      <c r="E731" s="36">
        <v>295771.53000000003</v>
      </c>
      <c r="F731" s="36">
        <v>62591.39</v>
      </c>
      <c r="G731" s="36">
        <v>233180.11</v>
      </c>
      <c r="H731" s="36">
        <v>450</v>
      </c>
      <c r="I731" s="36">
        <v>27.241900000000001</v>
      </c>
      <c r="J731" s="36">
        <v>27.303000000000001</v>
      </c>
      <c r="K731" s="36">
        <v>981.13</v>
      </c>
      <c r="L731" s="36">
        <v>984.74</v>
      </c>
      <c r="M731" s="36">
        <v>981.13</v>
      </c>
    </row>
    <row r="732" spans="3:13" x14ac:dyDescent="0.25">
      <c r="C732" s="15">
        <f t="shared" si="38"/>
        <v>45443</v>
      </c>
      <c r="D732" s="35">
        <v>45418</v>
      </c>
      <c r="E732" s="36">
        <v>295644.71999999997</v>
      </c>
      <c r="F732" s="36">
        <v>62591.39</v>
      </c>
      <c r="G732" s="36">
        <v>233053.3</v>
      </c>
      <c r="H732" s="36">
        <v>11</v>
      </c>
      <c r="I732" s="36">
        <v>27.444500000000001</v>
      </c>
      <c r="J732" s="36">
        <v>27.369</v>
      </c>
      <c r="K732" s="36">
        <v>976.7</v>
      </c>
      <c r="L732" s="36">
        <v>985.99</v>
      </c>
      <c r="M732" s="36">
        <v>976.7</v>
      </c>
    </row>
    <row r="733" spans="3:13" x14ac:dyDescent="0.25">
      <c r="C733" s="15">
        <f t="shared" si="38"/>
        <v>45443</v>
      </c>
      <c r="D733" s="35">
        <v>45417</v>
      </c>
      <c r="E733" s="36">
        <v>295648.75</v>
      </c>
      <c r="F733" s="36">
        <v>61951.46</v>
      </c>
      <c r="G733" s="36">
        <v>233697.28</v>
      </c>
      <c r="H733" s="36">
        <v>0</v>
      </c>
      <c r="I733" s="36">
        <v>26.5594</v>
      </c>
      <c r="J733" s="36">
        <v>26.445</v>
      </c>
      <c r="K733" s="36">
        <v>966.7</v>
      </c>
      <c r="L733" s="36">
        <v>981.76</v>
      </c>
      <c r="M733" s="36">
        <v>966.7</v>
      </c>
    </row>
    <row r="734" spans="3:13" x14ac:dyDescent="0.25">
      <c r="C734" s="15">
        <f t="shared" si="38"/>
        <v>45443</v>
      </c>
      <c r="D734" s="35">
        <v>45416</v>
      </c>
      <c r="E734" s="36">
        <v>295648.75</v>
      </c>
      <c r="F734" s="36">
        <v>61951.46</v>
      </c>
      <c r="G734" s="36">
        <v>233697.28</v>
      </c>
      <c r="H734" s="36">
        <v>0</v>
      </c>
      <c r="I734" s="36">
        <v>26.5594</v>
      </c>
      <c r="J734" s="36">
        <v>26.445</v>
      </c>
      <c r="K734" s="36">
        <v>966.7</v>
      </c>
      <c r="L734" s="36">
        <v>981.76</v>
      </c>
      <c r="M734" s="36">
        <v>966.7</v>
      </c>
    </row>
    <row r="735" spans="3:13" x14ac:dyDescent="0.25">
      <c r="C735" s="15">
        <f t="shared" si="38"/>
        <v>45443</v>
      </c>
      <c r="D735" s="35">
        <v>45415</v>
      </c>
      <c r="E735" s="36">
        <v>295648.75</v>
      </c>
      <c r="F735" s="36">
        <v>61951.46</v>
      </c>
      <c r="G735" s="36">
        <v>233697.28</v>
      </c>
      <c r="H735" s="36">
        <v>132</v>
      </c>
      <c r="I735" s="36">
        <v>26.5594</v>
      </c>
      <c r="J735" s="36">
        <v>26.445</v>
      </c>
      <c r="K735" s="36">
        <v>966.7</v>
      </c>
      <c r="L735" s="36">
        <v>981.76</v>
      </c>
      <c r="M735" s="36">
        <v>966.7</v>
      </c>
    </row>
    <row r="736" spans="3:13" x14ac:dyDescent="0.25">
      <c r="C736" s="15">
        <f t="shared" si="38"/>
        <v>45443</v>
      </c>
      <c r="D736" s="35">
        <v>45414</v>
      </c>
      <c r="E736" s="36">
        <v>295188.09000000003</v>
      </c>
      <c r="F736" s="36">
        <v>62355.8</v>
      </c>
      <c r="G736" s="36">
        <v>232832.31</v>
      </c>
      <c r="H736" s="36">
        <v>19</v>
      </c>
      <c r="I736" s="36">
        <v>26.6828</v>
      </c>
      <c r="J736" s="36">
        <v>26.582999999999998</v>
      </c>
      <c r="K736" s="36">
        <v>966.7</v>
      </c>
      <c r="L736" s="36">
        <v>981.76</v>
      </c>
      <c r="M736" s="36">
        <v>966.7</v>
      </c>
    </row>
    <row r="737" spans="3:13" x14ac:dyDescent="0.25">
      <c r="C737" s="15">
        <f t="shared" si="38"/>
        <v>45443</v>
      </c>
      <c r="D737" s="35">
        <v>45413</v>
      </c>
      <c r="E737" s="36">
        <v>294970.53000000003</v>
      </c>
      <c r="F737" s="36">
        <v>62299.94</v>
      </c>
      <c r="G737" s="36">
        <v>232670.59</v>
      </c>
      <c r="H737" s="36">
        <v>397</v>
      </c>
      <c r="I737" s="36">
        <v>26.651</v>
      </c>
      <c r="J737" s="36">
        <v>26.489000000000001</v>
      </c>
      <c r="K737" s="36">
        <v>966.7</v>
      </c>
      <c r="L737" s="36">
        <v>981.76</v>
      </c>
      <c r="M737" s="36">
        <v>966.7</v>
      </c>
    </row>
    <row r="738" spans="3:13" x14ac:dyDescent="0.25">
      <c r="C738" s="15">
        <f t="shared" si="38"/>
        <v>45443</v>
      </c>
      <c r="D738" s="35">
        <v>45412</v>
      </c>
      <c r="E738" s="36">
        <v>294609.19</v>
      </c>
      <c r="F738" s="36">
        <v>62660.35</v>
      </c>
      <c r="G738" s="36">
        <v>231948.83</v>
      </c>
      <c r="H738" s="36">
        <v>1563</v>
      </c>
      <c r="I738" s="36">
        <v>26.2942</v>
      </c>
      <c r="J738" s="36">
        <v>26.390999999999998</v>
      </c>
      <c r="K738" s="36">
        <v>966.7</v>
      </c>
      <c r="L738" s="36">
        <v>981.76</v>
      </c>
      <c r="M738" s="36">
        <v>966.7</v>
      </c>
    </row>
    <row r="739" spans="3:13" x14ac:dyDescent="0.25">
      <c r="C739" s="15">
        <f t="shared" si="38"/>
        <v>45412</v>
      </c>
      <c r="D739" s="35">
        <v>45411</v>
      </c>
      <c r="E739" s="36">
        <v>293268.09000000003</v>
      </c>
      <c r="F739" s="36">
        <v>51356.58</v>
      </c>
      <c r="G739" s="36">
        <v>241911.5</v>
      </c>
      <c r="H739" s="36">
        <v>3</v>
      </c>
      <c r="I739" s="36">
        <v>27.142900000000001</v>
      </c>
      <c r="J739" s="36">
        <v>27.373000000000001</v>
      </c>
      <c r="K739" s="36">
        <v>978.65</v>
      </c>
      <c r="L739" s="36">
        <v>983.21</v>
      </c>
      <c r="M739" s="36">
        <v>978.65</v>
      </c>
    </row>
    <row r="740" spans="3:13" x14ac:dyDescent="0.25">
      <c r="C740" s="15">
        <f t="shared" si="38"/>
        <v>45412</v>
      </c>
      <c r="D740" s="35">
        <v>45410</v>
      </c>
      <c r="E740" s="36">
        <v>294016.78000000003</v>
      </c>
      <c r="F740" s="36">
        <v>45602.879999999997</v>
      </c>
      <c r="G740" s="36">
        <v>248413.89</v>
      </c>
      <c r="H740" s="36">
        <v>0</v>
      </c>
      <c r="I740" s="36">
        <v>27.2058</v>
      </c>
      <c r="J740" s="36">
        <v>27.251999999999999</v>
      </c>
      <c r="K740" s="36">
        <v>986.82</v>
      </c>
      <c r="L740" s="36">
        <v>1018.01</v>
      </c>
      <c r="M740" s="36">
        <v>986.82</v>
      </c>
    </row>
    <row r="741" spans="3:13" x14ac:dyDescent="0.25">
      <c r="C741" s="15">
        <f t="shared" si="38"/>
        <v>45412</v>
      </c>
      <c r="D741" s="35">
        <v>45409</v>
      </c>
      <c r="E741" s="36">
        <v>294016.78000000003</v>
      </c>
      <c r="F741" s="36">
        <v>45602.879999999997</v>
      </c>
      <c r="G741" s="36">
        <v>248413.89</v>
      </c>
      <c r="H741" s="36">
        <v>0</v>
      </c>
      <c r="I741" s="36">
        <v>27.2058</v>
      </c>
      <c r="J741" s="36">
        <v>27.251999999999999</v>
      </c>
      <c r="K741" s="36">
        <v>986.82</v>
      </c>
      <c r="L741" s="36">
        <v>1018.01</v>
      </c>
      <c r="M741" s="36">
        <v>986.82</v>
      </c>
    </row>
    <row r="742" spans="3:13" x14ac:dyDescent="0.25">
      <c r="C742" s="15">
        <f t="shared" si="38"/>
        <v>45412</v>
      </c>
      <c r="D742" s="35">
        <v>45408</v>
      </c>
      <c r="E742" s="36">
        <v>294016.78000000003</v>
      </c>
      <c r="F742" s="36">
        <v>45602.879999999997</v>
      </c>
      <c r="G742" s="36">
        <v>248413.89</v>
      </c>
      <c r="H742" s="36">
        <v>0</v>
      </c>
      <c r="I742" s="36">
        <v>27.2058</v>
      </c>
      <c r="J742" s="36">
        <v>27.251999999999999</v>
      </c>
      <c r="K742" s="36">
        <v>986.82</v>
      </c>
      <c r="L742" s="36">
        <v>1018.01</v>
      </c>
      <c r="M742" s="36">
        <v>986.82</v>
      </c>
    </row>
    <row r="743" spans="3:13" x14ac:dyDescent="0.25">
      <c r="C743" s="15">
        <f t="shared" si="38"/>
        <v>45412</v>
      </c>
      <c r="D743" s="35">
        <v>45407</v>
      </c>
      <c r="E743" s="36">
        <v>295107.65999999997</v>
      </c>
      <c r="F743" s="36">
        <v>46231.69</v>
      </c>
      <c r="G743" s="36">
        <v>248875.95</v>
      </c>
      <c r="H743" s="36">
        <v>13</v>
      </c>
      <c r="I743" s="36">
        <v>27.434000000000001</v>
      </c>
      <c r="J743" s="36">
        <v>27.353000000000002</v>
      </c>
      <c r="K743" s="36">
        <v>977.09</v>
      </c>
      <c r="L743" s="36">
        <v>1018.8</v>
      </c>
      <c r="M743" s="36">
        <v>977.09</v>
      </c>
    </row>
    <row r="744" spans="3:13" x14ac:dyDescent="0.25">
      <c r="C744" s="15">
        <f t="shared" si="38"/>
        <v>45412</v>
      </c>
      <c r="D744" s="35">
        <v>45406</v>
      </c>
      <c r="E744" s="36">
        <v>293974.21999999997</v>
      </c>
      <c r="F744" s="36">
        <v>47196.37</v>
      </c>
      <c r="G744" s="36">
        <v>246777.83</v>
      </c>
      <c r="H744" s="36">
        <v>2</v>
      </c>
      <c r="I744" s="36">
        <v>27.162600000000001</v>
      </c>
      <c r="J744" s="36">
        <v>27.346</v>
      </c>
      <c r="K744" s="36">
        <v>978.87</v>
      </c>
      <c r="L744" s="36">
        <v>1018.06</v>
      </c>
      <c r="M744" s="36">
        <v>978.87</v>
      </c>
    </row>
    <row r="745" spans="3:13" x14ac:dyDescent="0.25">
      <c r="C745" s="15">
        <f t="shared" si="38"/>
        <v>45412</v>
      </c>
      <c r="D745" s="35">
        <v>45405</v>
      </c>
      <c r="E745" s="36">
        <v>292775.28000000003</v>
      </c>
      <c r="F745" s="36">
        <v>47196.37</v>
      </c>
      <c r="G745" s="36">
        <v>245578.91</v>
      </c>
      <c r="H745" s="36">
        <v>8</v>
      </c>
      <c r="I745" s="36">
        <v>27.306799999999999</v>
      </c>
      <c r="J745" s="36">
        <v>27.361999999999998</v>
      </c>
      <c r="K745" s="36">
        <v>964.07</v>
      </c>
      <c r="L745" s="36">
        <v>1018.18</v>
      </c>
      <c r="M745" s="36">
        <v>964.07</v>
      </c>
    </row>
    <row r="746" spans="3:13" x14ac:dyDescent="0.25">
      <c r="C746" s="15">
        <f t="shared" si="38"/>
        <v>45412</v>
      </c>
      <c r="D746" s="35">
        <v>45404</v>
      </c>
      <c r="E746" s="36">
        <v>292418.96999999997</v>
      </c>
      <c r="F746" s="36">
        <v>47196.37</v>
      </c>
      <c r="G746" s="36">
        <v>245222.59</v>
      </c>
      <c r="H746" s="36">
        <v>0</v>
      </c>
      <c r="I746" s="36">
        <v>27.1965</v>
      </c>
      <c r="J746" s="36">
        <v>27.245000000000001</v>
      </c>
      <c r="K746" s="36">
        <v>988.94</v>
      </c>
      <c r="L746" s="36">
        <v>1018.35</v>
      </c>
      <c r="M746" s="36">
        <v>988.94</v>
      </c>
    </row>
    <row r="747" spans="3:13" x14ac:dyDescent="0.25">
      <c r="C747" s="15">
        <f t="shared" si="38"/>
        <v>45412</v>
      </c>
      <c r="D747" s="35">
        <v>45403</v>
      </c>
      <c r="E747" s="36">
        <v>291378.69</v>
      </c>
      <c r="F747" s="36">
        <v>47196.37</v>
      </c>
      <c r="G747" s="36">
        <v>244182.3</v>
      </c>
      <c r="H747" s="36">
        <v>0</v>
      </c>
      <c r="I747" s="36">
        <v>28.689</v>
      </c>
      <c r="J747" s="36">
        <v>28.844000000000001</v>
      </c>
      <c r="K747" s="36">
        <v>1024.57</v>
      </c>
      <c r="L747" s="36">
        <v>1018.91</v>
      </c>
      <c r="M747" s="36">
        <v>1024.57</v>
      </c>
    </row>
    <row r="748" spans="3:13" x14ac:dyDescent="0.25">
      <c r="C748" s="15">
        <f t="shared" si="38"/>
        <v>45412</v>
      </c>
      <c r="D748" s="35">
        <v>45402</v>
      </c>
      <c r="E748" s="36">
        <v>291378.69</v>
      </c>
      <c r="F748" s="36">
        <v>47196.37</v>
      </c>
      <c r="G748" s="36">
        <v>244182.3</v>
      </c>
      <c r="H748" s="36">
        <v>0</v>
      </c>
      <c r="I748" s="36">
        <v>28.689</v>
      </c>
      <c r="J748" s="36">
        <v>28.844000000000001</v>
      </c>
      <c r="K748" s="36">
        <v>1024.57</v>
      </c>
      <c r="L748" s="36">
        <v>1018.91</v>
      </c>
      <c r="M748" s="36">
        <v>1024.57</v>
      </c>
    </row>
    <row r="749" spans="3:13" x14ac:dyDescent="0.25">
      <c r="C749" s="15">
        <f t="shared" si="38"/>
        <v>45412</v>
      </c>
      <c r="D749" s="35">
        <v>45401</v>
      </c>
      <c r="E749" s="36">
        <v>291378.69</v>
      </c>
      <c r="F749" s="36">
        <v>47196.37</v>
      </c>
      <c r="G749" s="36">
        <v>244182.3</v>
      </c>
      <c r="H749" s="36">
        <v>1</v>
      </c>
      <c r="I749" s="36">
        <v>28.689</v>
      </c>
      <c r="J749" s="36">
        <v>28.844000000000001</v>
      </c>
      <c r="K749" s="36">
        <v>1024.57</v>
      </c>
      <c r="L749" s="36">
        <v>1018.91</v>
      </c>
      <c r="M749" s="36">
        <v>1024.57</v>
      </c>
    </row>
    <row r="750" spans="3:13" x14ac:dyDescent="0.25">
      <c r="C750" s="15">
        <f t="shared" si="38"/>
        <v>45412</v>
      </c>
      <c r="D750" s="35">
        <v>45400</v>
      </c>
      <c r="E750" s="36">
        <v>292054.31</v>
      </c>
      <c r="F750" s="36">
        <v>47058.71</v>
      </c>
      <c r="G750" s="36">
        <v>244995.59</v>
      </c>
      <c r="H750" s="36">
        <v>0</v>
      </c>
      <c r="I750" s="36">
        <v>28.244599999999998</v>
      </c>
      <c r="J750" s="36">
        <v>28.38</v>
      </c>
      <c r="K750" s="36">
        <v>1024.54</v>
      </c>
      <c r="L750" s="36">
        <v>1019.15</v>
      </c>
      <c r="M750" s="36">
        <v>1024.54</v>
      </c>
    </row>
    <row r="751" spans="3:13" x14ac:dyDescent="0.25">
      <c r="C751" s="15">
        <f t="shared" si="38"/>
        <v>45412</v>
      </c>
      <c r="D751" s="35">
        <v>45399</v>
      </c>
      <c r="E751" s="36">
        <v>292055.28000000003</v>
      </c>
      <c r="F751" s="36">
        <v>46863.68</v>
      </c>
      <c r="G751" s="36">
        <v>245191.63</v>
      </c>
      <c r="H751" s="36">
        <v>43</v>
      </c>
      <c r="I751" s="36">
        <v>28.223299999999998</v>
      </c>
      <c r="J751" s="36">
        <v>28.4</v>
      </c>
      <c r="K751" s="36">
        <v>1018.23</v>
      </c>
      <c r="L751" s="36">
        <v>1019.06</v>
      </c>
      <c r="M751" s="36">
        <v>1018.23</v>
      </c>
    </row>
    <row r="752" spans="3:13" x14ac:dyDescent="0.25">
      <c r="C752" s="15">
        <f t="shared" si="38"/>
        <v>45412</v>
      </c>
      <c r="D752" s="35">
        <v>45398</v>
      </c>
      <c r="E752" s="36">
        <v>291028.90999999997</v>
      </c>
      <c r="F752" s="36">
        <v>46863.68</v>
      </c>
      <c r="G752" s="36">
        <v>244165.23</v>
      </c>
      <c r="H752" s="36">
        <v>42</v>
      </c>
      <c r="I752" s="36">
        <v>28.106999999999999</v>
      </c>
      <c r="J752" s="36">
        <v>28.376000000000001</v>
      </c>
      <c r="K752" s="36">
        <v>1016.8</v>
      </c>
      <c r="L752" s="36">
        <v>970.52</v>
      </c>
      <c r="M752" s="36">
        <v>1016.8</v>
      </c>
    </row>
    <row r="753" spans="3:13" x14ac:dyDescent="0.25">
      <c r="C753" s="15">
        <f t="shared" si="38"/>
        <v>45412</v>
      </c>
      <c r="D753" s="35">
        <v>45397</v>
      </c>
      <c r="E753" s="36">
        <v>291091.13</v>
      </c>
      <c r="F753" s="36">
        <v>46766.559999999998</v>
      </c>
      <c r="G753" s="36">
        <v>244324.58</v>
      </c>
      <c r="H753" s="36">
        <v>101</v>
      </c>
      <c r="I753" s="36">
        <v>28.872</v>
      </c>
      <c r="J753" s="36">
        <v>28.716999999999999</v>
      </c>
      <c r="K753" s="36">
        <v>1026.9100000000001</v>
      </c>
      <c r="L753" s="36">
        <v>882.4</v>
      </c>
      <c r="M753" s="36">
        <v>1026.9100000000001</v>
      </c>
    </row>
    <row r="754" spans="3:13" x14ac:dyDescent="0.25">
      <c r="C754" s="15">
        <f t="shared" si="38"/>
        <v>45412</v>
      </c>
      <c r="D754" s="35">
        <v>45396</v>
      </c>
      <c r="E754" s="36">
        <v>291756.28000000003</v>
      </c>
      <c r="F754" s="36">
        <v>46766.559999999998</v>
      </c>
      <c r="G754" s="36">
        <v>244989.75</v>
      </c>
      <c r="H754" s="36">
        <v>0</v>
      </c>
      <c r="I754" s="36">
        <v>27.877300000000002</v>
      </c>
      <c r="J754" s="36">
        <v>28.33</v>
      </c>
      <c r="K754" s="36">
        <v>1029.3800000000001</v>
      </c>
      <c r="L754" s="36">
        <v>882.5</v>
      </c>
      <c r="M754" s="36">
        <v>1029.3800000000001</v>
      </c>
    </row>
    <row r="755" spans="3:13" x14ac:dyDescent="0.25">
      <c r="C755" s="15">
        <f t="shared" si="38"/>
        <v>45412</v>
      </c>
      <c r="D755" s="35">
        <v>45395</v>
      </c>
      <c r="E755" s="36">
        <v>291756.28000000003</v>
      </c>
      <c r="F755" s="36">
        <v>46766.559999999998</v>
      </c>
      <c r="G755" s="36">
        <v>244989.75</v>
      </c>
      <c r="H755" s="36">
        <v>0</v>
      </c>
      <c r="I755" s="36">
        <v>27.877300000000002</v>
      </c>
      <c r="J755" s="36">
        <v>28.33</v>
      </c>
      <c r="K755" s="36">
        <v>1029.3800000000001</v>
      </c>
      <c r="L755" s="36">
        <v>882.5</v>
      </c>
      <c r="M755" s="36">
        <v>1029.3800000000001</v>
      </c>
    </row>
    <row r="756" spans="3:13" x14ac:dyDescent="0.25">
      <c r="C756" s="15">
        <f t="shared" si="38"/>
        <v>45412</v>
      </c>
      <c r="D756" s="35">
        <v>45394</v>
      </c>
      <c r="E756" s="36">
        <v>291756.28000000003</v>
      </c>
      <c r="F756" s="36">
        <v>46766.559999999998</v>
      </c>
      <c r="G756" s="36">
        <v>244989.75</v>
      </c>
      <c r="H756" s="36">
        <v>287</v>
      </c>
      <c r="I756" s="36">
        <v>27.877300000000002</v>
      </c>
      <c r="J756" s="36">
        <v>28.33</v>
      </c>
      <c r="K756" s="36">
        <v>1029.3800000000001</v>
      </c>
      <c r="L756" s="36">
        <v>882.5</v>
      </c>
      <c r="M756" s="36">
        <v>1029.3800000000001</v>
      </c>
    </row>
    <row r="757" spans="3:13" x14ac:dyDescent="0.25">
      <c r="C757" s="15">
        <f t="shared" si="38"/>
        <v>45412</v>
      </c>
      <c r="D757" s="35">
        <v>45393</v>
      </c>
      <c r="E757" s="36">
        <v>290933.21999999997</v>
      </c>
      <c r="F757" s="36">
        <v>46766.559999999998</v>
      </c>
      <c r="G757" s="36">
        <v>244166.67</v>
      </c>
      <c r="H757" s="36">
        <v>421</v>
      </c>
      <c r="I757" s="36">
        <v>28.4437</v>
      </c>
      <c r="J757" s="36">
        <v>28.25</v>
      </c>
      <c r="K757" s="36">
        <v>990.55</v>
      </c>
      <c r="L757" s="36">
        <v>882.5</v>
      </c>
      <c r="M757" s="36">
        <v>990.55</v>
      </c>
    </row>
    <row r="758" spans="3:13" x14ac:dyDescent="0.25">
      <c r="C758" s="15">
        <f t="shared" si="38"/>
        <v>45412</v>
      </c>
      <c r="D758" s="35">
        <v>45392</v>
      </c>
      <c r="E758" s="36">
        <v>289976.53000000003</v>
      </c>
      <c r="F758" s="36">
        <v>46766.559999999998</v>
      </c>
      <c r="G758" s="36">
        <v>243209.97</v>
      </c>
      <c r="H758" s="36">
        <v>159</v>
      </c>
      <c r="I758" s="36">
        <v>27.9481</v>
      </c>
      <c r="J758" s="36">
        <v>28.052</v>
      </c>
      <c r="K758" s="36">
        <v>994.69</v>
      </c>
      <c r="L758" s="36">
        <v>882.87</v>
      </c>
      <c r="M758" s="36">
        <v>994.69</v>
      </c>
    </row>
    <row r="759" spans="3:13" x14ac:dyDescent="0.25">
      <c r="C759" s="15">
        <f t="shared" si="38"/>
        <v>45412</v>
      </c>
      <c r="D759" s="35">
        <v>45391</v>
      </c>
      <c r="E759" s="36">
        <v>290072.75</v>
      </c>
      <c r="F759" s="36">
        <v>46756.94</v>
      </c>
      <c r="G759" s="36">
        <v>243315.8</v>
      </c>
      <c r="H759" s="36">
        <v>61</v>
      </c>
      <c r="I759" s="36">
        <v>28.152000000000001</v>
      </c>
      <c r="J759" s="36">
        <v>27.984000000000002</v>
      </c>
      <c r="K759" s="36">
        <v>993.87</v>
      </c>
      <c r="L759" s="36">
        <v>883.12</v>
      </c>
      <c r="M759" s="36">
        <v>993.87</v>
      </c>
    </row>
    <row r="760" spans="3:13" x14ac:dyDescent="0.25">
      <c r="C760" s="15">
        <f t="shared" si="38"/>
        <v>45412</v>
      </c>
      <c r="D760" s="35">
        <v>45390</v>
      </c>
      <c r="E760" s="36">
        <v>289497.56</v>
      </c>
      <c r="F760" s="36">
        <v>46756.94</v>
      </c>
      <c r="G760" s="36">
        <v>242740.64</v>
      </c>
      <c r="H760" s="36">
        <v>4</v>
      </c>
      <c r="I760" s="36">
        <v>27.8505</v>
      </c>
      <c r="J760" s="36">
        <v>27.806999999999999</v>
      </c>
      <c r="K760" s="36">
        <v>983.28</v>
      </c>
      <c r="L760" s="36">
        <v>883.29</v>
      </c>
      <c r="M760" s="36">
        <v>983.28</v>
      </c>
    </row>
    <row r="761" spans="3:13" x14ac:dyDescent="0.25">
      <c r="C761" s="15">
        <f t="shared" si="38"/>
        <v>45412</v>
      </c>
      <c r="D761" s="35">
        <v>45389</v>
      </c>
      <c r="E761" s="36">
        <v>289514.69</v>
      </c>
      <c r="F761" s="36">
        <v>46348.17</v>
      </c>
      <c r="G761" s="36">
        <v>243166.53</v>
      </c>
      <c r="H761" s="36">
        <v>0</v>
      </c>
      <c r="I761" s="36">
        <v>27.4757</v>
      </c>
      <c r="J761" s="36">
        <v>27.503</v>
      </c>
      <c r="K761" s="36">
        <v>931.69</v>
      </c>
      <c r="L761" s="36">
        <v>883.02</v>
      </c>
      <c r="M761" s="36">
        <v>931.69</v>
      </c>
    </row>
    <row r="762" spans="3:13" x14ac:dyDescent="0.25">
      <c r="C762" s="15">
        <f t="shared" si="38"/>
        <v>45412</v>
      </c>
      <c r="D762" s="35">
        <v>45388</v>
      </c>
      <c r="E762" s="36">
        <v>289514.69</v>
      </c>
      <c r="F762" s="36">
        <v>46348.17</v>
      </c>
      <c r="G762" s="36">
        <v>243166.53</v>
      </c>
      <c r="H762" s="36">
        <v>0</v>
      </c>
      <c r="I762" s="36">
        <v>27.4757</v>
      </c>
      <c r="J762" s="36">
        <v>27.503</v>
      </c>
      <c r="K762" s="36">
        <v>931.69</v>
      </c>
      <c r="L762" s="36">
        <v>883.02</v>
      </c>
      <c r="M762" s="36">
        <v>931.69</v>
      </c>
    </row>
    <row r="763" spans="3:13" x14ac:dyDescent="0.25">
      <c r="C763" s="15">
        <f t="shared" si="38"/>
        <v>45412</v>
      </c>
      <c r="D763" s="35">
        <v>45387</v>
      </c>
      <c r="E763" s="36">
        <v>289514.69</v>
      </c>
      <c r="F763" s="36">
        <v>46348.17</v>
      </c>
      <c r="G763" s="36">
        <v>243166.53</v>
      </c>
      <c r="H763" s="36">
        <v>84</v>
      </c>
      <c r="I763" s="36">
        <v>27.4757</v>
      </c>
      <c r="J763" s="36">
        <v>27.503</v>
      </c>
      <c r="K763" s="36">
        <v>931.69</v>
      </c>
      <c r="L763" s="36">
        <v>883.02</v>
      </c>
      <c r="M763" s="36">
        <v>931.69</v>
      </c>
    </row>
    <row r="764" spans="3:13" x14ac:dyDescent="0.25">
      <c r="C764" s="15">
        <f t="shared" si="38"/>
        <v>45412</v>
      </c>
      <c r="D764" s="35">
        <v>45386</v>
      </c>
      <c r="E764" s="36">
        <v>288585.53000000003</v>
      </c>
      <c r="F764" s="36">
        <v>46532.89</v>
      </c>
      <c r="G764" s="36">
        <v>242052.66</v>
      </c>
      <c r="H764" s="36">
        <v>2</v>
      </c>
      <c r="I764" s="36">
        <v>26.914100000000001</v>
      </c>
      <c r="J764" s="36">
        <v>27.247</v>
      </c>
      <c r="K764" s="36">
        <v>931.69</v>
      </c>
      <c r="L764" s="36">
        <v>883.02</v>
      </c>
      <c r="M764" s="36">
        <v>931.69</v>
      </c>
    </row>
    <row r="765" spans="3:13" x14ac:dyDescent="0.25">
      <c r="C765" s="15">
        <f t="shared" si="38"/>
        <v>45412</v>
      </c>
      <c r="D765" s="35">
        <v>45385</v>
      </c>
      <c r="E765" s="36">
        <v>288645.96999999997</v>
      </c>
      <c r="F765" s="36">
        <v>46495.77</v>
      </c>
      <c r="G765" s="36">
        <v>242150.22</v>
      </c>
      <c r="H765" s="36">
        <v>60</v>
      </c>
      <c r="I765" s="36">
        <v>27.182200000000002</v>
      </c>
      <c r="J765" s="36">
        <v>27.06</v>
      </c>
      <c r="K765" s="36">
        <v>931.69</v>
      </c>
      <c r="L765" s="36">
        <v>883.02</v>
      </c>
      <c r="M765" s="36">
        <v>931.69</v>
      </c>
    </row>
    <row r="766" spans="3:13" x14ac:dyDescent="0.25">
      <c r="C766" s="15">
        <f t="shared" si="38"/>
        <v>45412</v>
      </c>
      <c r="D766" s="35">
        <v>45384</v>
      </c>
      <c r="E766" s="36">
        <v>288012.46999999997</v>
      </c>
      <c r="F766" s="36">
        <v>46495.77</v>
      </c>
      <c r="G766" s="36">
        <v>241516.73</v>
      </c>
      <c r="H766" s="36">
        <v>11</v>
      </c>
      <c r="I766" s="36">
        <v>26.141100000000002</v>
      </c>
      <c r="J766" s="36">
        <v>25.922999999999998</v>
      </c>
      <c r="K766" s="36">
        <v>904.88</v>
      </c>
      <c r="L766" s="36">
        <v>883.04</v>
      </c>
      <c r="M766" s="36">
        <v>904.88</v>
      </c>
    </row>
    <row r="767" spans="3:13" x14ac:dyDescent="0.25">
      <c r="C767" s="15">
        <f t="shared" si="38"/>
        <v>45412</v>
      </c>
      <c r="D767" s="35">
        <v>45383</v>
      </c>
      <c r="E767" s="36">
        <v>287735.53000000003</v>
      </c>
      <c r="F767" s="36">
        <v>46436.43</v>
      </c>
      <c r="G767" s="36">
        <v>241299.08</v>
      </c>
      <c r="H767" s="36">
        <v>11</v>
      </c>
      <c r="I767" s="36">
        <v>25.084199999999999</v>
      </c>
      <c r="J767" s="36">
        <v>25.073</v>
      </c>
      <c r="K767" s="36">
        <v>897.4</v>
      </c>
      <c r="L767" s="36">
        <v>883.29</v>
      </c>
      <c r="M767" s="36">
        <v>897.4</v>
      </c>
    </row>
    <row r="768" spans="3:13" x14ac:dyDescent="0.25">
      <c r="C768" s="15">
        <f t="shared" si="38"/>
        <v>45382</v>
      </c>
      <c r="D768" s="35">
        <v>45382</v>
      </c>
      <c r="E768" s="36">
        <v>287737.46999999997</v>
      </c>
      <c r="F768" s="36">
        <v>46436.43</v>
      </c>
      <c r="G768" s="36">
        <v>241301.06</v>
      </c>
      <c r="H768" s="36">
        <v>0</v>
      </c>
      <c r="I768" s="36">
        <v>24.963100000000001</v>
      </c>
      <c r="J768" s="36">
        <v>24.916</v>
      </c>
      <c r="K768" s="36">
        <v>893.61</v>
      </c>
      <c r="L768" s="36">
        <v>884.33</v>
      </c>
      <c r="M768" s="36">
        <v>893.61</v>
      </c>
    </row>
    <row r="769" spans="3:13" x14ac:dyDescent="0.25">
      <c r="C769" s="15">
        <f t="shared" si="38"/>
        <v>45382</v>
      </c>
      <c r="D769" s="35">
        <v>45381</v>
      </c>
      <c r="E769" s="36">
        <v>287737.46999999997</v>
      </c>
      <c r="F769" s="36">
        <v>46436.43</v>
      </c>
      <c r="G769" s="36">
        <v>241301.06</v>
      </c>
      <c r="H769" s="36">
        <v>0</v>
      </c>
      <c r="I769" s="36">
        <v>24.963100000000001</v>
      </c>
      <c r="J769" s="36">
        <v>24.916</v>
      </c>
      <c r="K769" s="36">
        <v>893.61</v>
      </c>
      <c r="L769" s="36">
        <v>884.33</v>
      </c>
      <c r="M769" s="36">
        <v>893.61</v>
      </c>
    </row>
    <row r="770" spans="3:13" x14ac:dyDescent="0.25">
      <c r="C770" s="15">
        <f t="shared" si="38"/>
        <v>45382</v>
      </c>
      <c r="D770" s="35">
        <v>45380</v>
      </c>
      <c r="E770" s="36">
        <v>287737.46999999997</v>
      </c>
      <c r="F770" s="36">
        <v>46436.43</v>
      </c>
      <c r="G770" s="36">
        <v>241301.06</v>
      </c>
      <c r="H770" s="36">
        <v>0</v>
      </c>
      <c r="I770" s="36">
        <v>24.963100000000001</v>
      </c>
      <c r="J770" s="36">
        <v>24.916</v>
      </c>
      <c r="K770" s="36">
        <v>893.61</v>
      </c>
      <c r="L770" s="36">
        <v>884.33</v>
      </c>
      <c r="M770" s="36">
        <v>893.61</v>
      </c>
    </row>
    <row r="771" spans="3:13" x14ac:dyDescent="0.25">
      <c r="C771" s="15">
        <f t="shared" si="38"/>
        <v>45382</v>
      </c>
      <c r="D771" s="35">
        <v>45379</v>
      </c>
      <c r="E771" s="36">
        <v>287737.46999999997</v>
      </c>
      <c r="F771" s="36">
        <v>46436.43</v>
      </c>
      <c r="G771" s="36">
        <v>241301.06</v>
      </c>
      <c r="H771" s="36">
        <v>15</v>
      </c>
      <c r="I771" s="36">
        <v>24.963100000000001</v>
      </c>
      <c r="J771" s="36">
        <v>24.916</v>
      </c>
      <c r="K771" s="36">
        <v>879.79</v>
      </c>
      <c r="L771" s="36">
        <v>883.81</v>
      </c>
      <c r="M771" s="36">
        <v>879.79</v>
      </c>
    </row>
    <row r="772" spans="3:13" x14ac:dyDescent="0.25">
      <c r="C772" s="15">
        <f t="shared" si="38"/>
        <v>45382</v>
      </c>
      <c r="D772" s="35">
        <v>45378</v>
      </c>
      <c r="E772" s="36">
        <v>287737.46999999997</v>
      </c>
      <c r="F772" s="36">
        <v>45829.39</v>
      </c>
      <c r="G772" s="36">
        <v>241908.09</v>
      </c>
      <c r="H772" s="36">
        <v>324</v>
      </c>
      <c r="I772" s="36">
        <v>24.648800000000001</v>
      </c>
      <c r="J772" s="36">
        <v>24.751999999999999</v>
      </c>
      <c r="K772" s="36">
        <v>876.96</v>
      </c>
      <c r="L772" s="36">
        <v>881.81</v>
      </c>
      <c r="M772" s="36">
        <v>876.96</v>
      </c>
    </row>
    <row r="773" spans="3:13" x14ac:dyDescent="0.25">
      <c r="C773" s="15">
        <f t="shared" si="38"/>
        <v>45382</v>
      </c>
      <c r="D773" s="35">
        <v>45377</v>
      </c>
      <c r="E773" s="36">
        <v>287162.84000000003</v>
      </c>
      <c r="F773" s="36">
        <v>45829.39</v>
      </c>
      <c r="G773" s="36">
        <v>241333.45</v>
      </c>
      <c r="H773" s="36">
        <v>21</v>
      </c>
      <c r="I773" s="36">
        <v>24.455300000000001</v>
      </c>
      <c r="J773" s="36">
        <v>24.483000000000001</v>
      </c>
      <c r="K773" s="36">
        <v>879.29</v>
      </c>
      <c r="L773" s="36">
        <v>883.03</v>
      </c>
      <c r="M773" s="36">
        <v>879.29</v>
      </c>
    </row>
    <row r="774" spans="3:13" x14ac:dyDescent="0.25">
      <c r="C774" s="15">
        <f t="shared" si="38"/>
        <v>45382</v>
      </c>
      <c r="D774" s="35">
        <v>45376</v>
      </c>
      <c r="E774" s="36">
        <v>285041.44</v>
      </c>
      <c r="F774" s="36">
        <v>48665.48</v>
      </c>
      <c r="G774" s="36">
        <v>236375.95</v>
      </c>
      <c r="H774" s="36">
        <v>34</v>
      </c>
      <c r="I774" s="36">
        <v>24.683399999999999</v>
      </c>
      <c r="J774" s="36">
        <v>24.745000000000001</v>
      </c>
      <c r="K774" s="36">
        <v>880.03</v>
      </c>
      <c r="L774" s="36">
        <v>888.91</v>
      </c>
      <c r="M774" s="36">
        <v>880.03</v>
      </c>
    </row>
    <row r="775" spans="3:13" x14ac:dyDescent="0.25">
      <c r="C775" s="15">
        <f t="shared" si="38"/>
        <v>45382</v>
      </c>
      <c r="D775" s="35">
        <v>45375</v>
      </c>
      <c r="E775" s="36">
        <v>284273.56</v>
      </c>
      <c r="F775" s="36">
        <v>48665.48</v>
      </c>
      <c r="G775" s="36">
        <v>235608.08</v>
      </c>
      <c r="H775" s="36">
        <v>0</v>
      </c>
      <c r="I775" s="36">
        <v>24.673300000000001</v>
      </c>
      <c r="J775" s="36">
        <v>24.692</v>
      </c>
      <c r="K775" s="36">
        <v>871.58</v>
      </c>
      <c r="L775" s="36">
        <v>852.49</v>
      </c>
      <c r="M775" s="36">
        <v>871.58</v>
      </c>
    </row>
    <row r="776" spans="3:13" x14ac:dyDescent="0.25">
      <c r="C776" s="15">
        <f t="shared" ref="C776:C839" si="39">IFERROR(IF(DAY(D776)=1,EOMONTH(D776,0),IF(AND(EOMONTH(D776,0)+1-D776&lt;=3,(H776-AVERAGE(H777:H786))/_xlfn.STDEV.S(H777:H786)&gt;3),EOMONTH(D776,1),C777)),C777)</f>
        <v>45382</v>
      </c>
      <c r="D776" s="35">
        <v>45374</v>
      </c>
      <c r="E776" s="36">
        <v>284273.56</v>
      </c>
      <c r="F776" s="36">
        <v>48665.48</v>
      </c>
      <c r="G776" s="36">
        <v>235608.08</v>
      </c>
      <c r="H776" s="36">
        <v>0</v>
      </c>
      <c r="I776" s="36">
        <v>24.673300000000001</v>
      </c>
      <c r="J776" s="36">
        <v>24.692</v>
      </c>
      <c r="K776" s="36">
        <v>871.58</v>
      </c>
      <c r="L776" s="36">
        <v>852.49</v>
      </c>
      <c r="M776" s="36">
        <v>871.58</v>
      </c>
    </row>
    <row r="777" spans="3:13" x14ac:dyDescent="0.25">
      <c r="C777" s="15">
        <f t="shared" si="39"/>
        <v>45382</v>
      </c>
      <c r="D777" s="35">
        <v>45373</v>
      </c>
      <c r="E777" s="36">
        <v>284273.56</v>
      </c>
      <c r="F777" s="36">
        <v>48665.48</v>
      </c>
      <c r="G777" s="36">
        <v>235608.08</v>
      </c>
      <c r="H777" s="36">
        <v>10</v>
      </c>
      <c r="I777" s="36">
        <v>24.673300000000001</v>
      </c>
      <c r="J777" s="36">
        <v>24.692</v>
      </c>
      <c r="K777" s="36">
        <v>871.58</v>
      </c>
      <c r="L777" s="36">
        <v>852.49</v>
      </c>
      <c r="M777" s="36">
        <v>871.58</v>
      </c>
    </row>
    <row r="778" spans="3:13" x14ac:dyDescent="0.25">
      <c r="C778" s="15">
        <f t="shared" si="39"/>
        <v>45382</v>
      </c>
      <c r="D778" s="35">
        <v>45372</v>
      </c>
      <c r="E778" s="36">
        <v>285053.21999999997</v>
      </c>
      <c r="F778" s="36">
        <v>48898.8</v>
      </c>
      <c r="G778" s="36">
        <v>236154.42</v>
      </c>
      <c r="H778" s="36">
        <v>20</v>
      </c>
      <c r="I778" s="36">
        <v>24.7437</v>
      </c>
      <c r="J778" s="36">
        <v>24.849</v>
      </c>
      <c r="K778" s="36">
        <v>902.56</v>
      </c>
      <c r="L778" s="36">
        <v>856.03</v>
      </c>
      <c r="M778" s="36">
        <v>902.56</v>
      </c>
    </row>
    <row r="779" spans="3:13" x14ac:dyDescent="0.25">
      <c r="C779" s="15">
        <f t="shared" si="39"/>
        <v>45382</v>
      </c>
      <c r="D779" s="35">
        <v>45371</v>
      </c>
      <c r="E779" s="36">
        <v>285110.69</v>
      </c>
      <c r="F779" s="36">
        <v>48898.8</v>
      </c>
      <c r="G779" s="36">
        <v>236211.91</v>
      </c>
      <c r="H779" s="36">
        <v>75</v>
      </c>
      <c r="I779" s="36">
        <v>25.5824</v>
      </c>
      <c r="J779" s="36">
        <v>24.933</v>
      </c>
      <c r="K779" s="36">
        <v>878.47</v>
      </c>
      <c r="L779" s="36">
        <v>856.1</v>
      </c>
      <c r="M779" s="36">
        <v>878.47</v>
      </c>
    </row>
    <row r="780" spans="3:13" x14ac:dyDescent="0.25">
      <c r="C780" s="15">
        <f t="shared" si="39"/>
        <v>45382</v>
      </c>
      <c r="D780" s="35">
        <v>45370</v>
      </c>
      <c r="E780" s="36">
        <v>285110.69</v>
      </c>
      <c r="F780" s="36">
        <v>48888.42</v>
      </c>
      <c r="G780" s="36">
        <v>236222.28</v>
      </c>
      <c r="H780" s="36">
        <v>10</v>
      </c>
      <c r="I780" s="36">
        <v>24.9148</v>
      </c>
      <c r="J780" s="36">
        <v>24.963999999999999</v>
      </c>
      <c r="K780" s="36">
        <v>876.6</v>
      </c>
      <c r="L780" s="36">
        <v>856.04</v>
      </c>
      <c r="M780" s="36">
        <v>876.6</v>
      </c>
    </row>
    <row r="781" spans="3:13" x14ac:dyDescent="0.25">
      <c r="C781" s="15">
        <f t="shared" si="39"/>
        <v>45382</v>
      </c>
      <c r="D781" s="35">
        <v>45369</v>
      </c>
      <c r="E781" s="36">
        <v>284361.5</v>
      </c>
      <c r="F781" s="36">
        <v>48239.42</v>
      </c>
      <c r="G781" s="36">
        <v>236122.08</v>
      </c>
      <c r="H781" s="36">
        <v>195</v>
      </c>
      <c r="I781" s="36">
        <v>25.037299999999998</v>
      </c>
      <c r="J781" s="36">
        <v>25.091000000000001</v>
      </c>
      <c r="K781" s="36">
        <v>878.67</v>
      </c>
      <c r="L781" s="36">
        <v>856.16</v>
      </c>
      <c r="M781" s="36">
        <v>878.67</v>
      </c>
    </row>
    <row r="782" spans="3:13" x14ac:dyDescent="0.25">
      <c r="C782" s="15">
        <f t="shared" si="39"/>
        <v>45382</v>
      </c>
      <c r="D782" s="35">
        <v>45368</v>
      </c>
      <c r="E782" s="36">
        <v>285358.21999999997</v>
      </c>
      <c r="F782" s="36">
        <v>48213.65</v>
      </c>
      <c r="G782" s="36">
        <v>237144.56</v>
      </c>
      <c r="H782" s="36">
        <v>0</v>
      </c>
      <c r="I782" s="36">
        <v>25.186900000000001</v>
      </c>
      <c r="J782" s="36">
        <v>25.2</v>
      </c>
      <c r="K782" s="36">
        <v>881.4</v>
      </c>
      <c r="L782" s="36">
        <v>856.39</v>
      </c>
      <c r="M782" s="36">
        <v>881.4</v>
      </c>
    </row>
    <row r="783" spans="3:13" x14ac:dyDescent="0.25">
      <c r="C783" s="15">
        <f t="shared" si="39"/>
        <v>45382</v>
      </c>
      <c r="D783" s="35">
        <v>45367</v>
      </c>
      <c r="E783" s="36">
        <v>285358.21999999997</v>
      </c>
      <c r="F783" s="36">
        <v>48213.65</v>
      </c>
      <c r="G783" s="36">
        <v>237144.56</v>
      </c>
      <c r="H783" s="36">
        <v>0</v>
      </c>
      <c r="I783" s="36">
        <v>25.186900000000001</v>
      </c>
      <c r="J783" s="36">
        <v>25.2</v>
      </c>
      <c r="K783" s="36">
        <v>881.4</v>
      </c>
      <c r="L783" s="36">
        <v>856.39</v>
      </c>
      <c r="M783" s="36">
        <v>881.4</v>
      </c>
    </row>
    <row r="784" spans="3:13" x14ac:dyDescent="0.25">
      <c r="C784" s="15">
        <f t="shared" si="39"/>
        <v>45382</v>
      </c>
      <c r="D784" s="35">
        <v>45366</v>
      </c>
      <c r="E784" s="36">
        <v>285358.21999999997</v>
      </c>
      <c r="F784" s="36">
        <v>48213.65</v>
      </c>
      <c r="G784" s="36">
        <v>237144.56</v>
      </c>
      <c r="H784" s="36">
        <v>8</v>
      </c>
      <c r="I784" s="36">
        <v>25.186900000000001</v>
      </c>
      <c r="J784" s="36">
        <v>25.2</v>
      </c>
      <c r="K784" s="36">
        <v>881.4</v>
      </c>
      <c r="L784" s="36">
        <v>856.39</v>
      </c>
      <c r="M784" s="36">
        <v>881.4</v>
      </c>
    </row>
    <row r="785" spans="3:13" x14ac:dyDescent="0.25">
      <c r="C785" s="15">
        <f t="shared" si="39"/>
        <v>45382</v>
      </c>
      <c r="D785" s="35">
        <v>45365</v>
      </c>
      <c r="E785" s="36">
        <v>286483.69</v>
      </c>
      <c r="F785" s="36">
        <v>48213.65</v>
      </c>
      <c r="G785" s="36">
        <v>238270.02</v>
      </c>
      <c r="H785" s="36">
        <v>3</v>
      </c>
      <c r="I785" s="36">
        <v>24.8169</v>
      </c>
      <c r="J785" s="36">
        <v>24.873999999999999</v>
      </c>
      <c r="K785" s="36">
        <v>873.05</v>
      </c>
      <c r="L785" s="36">
        <v>856.65</v>
      </c>
      <c r="M785" s="36">
        <v>873.05</v>
      </c>
    </row>
    <row r="786" spans="3:13" x14ac:dyDescent="0.25">
      <c r="C786" s="15">
        <f t="shared" si="39"/>
        <v>45382</v>
      </c>
      <c r="D786" s="35">
        <v>45364</v>
      </c>
      <c r="E786" s="36">
        <v>286486.38</v>
      </c>
      <c r="F786" s="36">
        <v>48213.65</v>
      </c>
      <c r="G786" s="36">
        <v>238272.7</v>
      </c>
      <c r="H786" s="36">
        <v>0</v>
      </c>
      <c r="I786" s="36">
        <v>25.0062</v>
      </c>
      <c r="J786" s="36">
        <v>24.959</v>
      </c>
      <c r="K786" s="36">
        <v>855.96</v>
      </c>
      <c r="L786" s="36">
        <v>857.63</v>
      </c>
      <c r="M786" s="36">
        <v>855.96</v>
      </c>
    </row>
    <row r="787" spans="3:13" x14ac:dyDescent="0.25">
      <c r="C787" s="15">
        <f t="shared" si="39"/>
        <v>45382</v>
      </c>
      <c r="D787" s="35">
        <v>45363</v>
      </c>
      <c r="E787" s="36">
        <v>286486.38</v>
      </c>
      <c r="F787" s="36">
        <v>48213.65</v>
      </c>
      <c r="G787" s="36">
        <v>238272.7</v>
      </c>
      <c r="H787" s="36">
        <v>31</v>
      </c>
      <c r="I787" s="36">
        <v>24.1448</v>
      </c>
      <c r="J787" s="36">
        <v>24.193999999999999</v>
      </c>
      <c r="K787" s="36">
        <v>857.77</v>
      </c>
      <c r="L787" s="36">
        <v>854.57</v>
      </c>
      <c r="M787" s="36">
        <v>857.77</v>
      </c>
    </row>
    <row r="788" spans="3:13" x14ac:dyDescent="0.25">
      <c r="C788" s="15">
        <f t="shared" si="39"/>
        <v>45382</v>
      </c>
      <c r="D788" s="35">
        <v>45362</v>
      </c>
      <c r="E788" s="36">
        <v>285012.96999999997</v>
      </c>
      <c r="F788" s="36">
        <v>48213.65</v>
      </c>
      <c r="G788" s="36">
        <v>236799.31</v>
      </c>
      <c r="H788" s="36">
        <v>95</v>
      </c>
      <c r="I788" s="36">
        <v>24.468399999999999</v>
      </c>
      <c r="J788" s="36">
        <v>24.512</v>
      </c>
      <c r="K788" s="36">
        <v>857.62</v>
      </c>
      <c r="L788" s="36">
        <v>854.56</v>
      </c>
      <c r="M788" s="36">
        <v>857.62</v>
      </c>
    </row>
    <row r="789" spans="3:13" x14ac:dyDescent="0.25">
      <c r="C789" s="15">
        <f t="shared" si="39"/>
        <v>45382</v>
      </c>
      <c r="D789" s="35">
        <v>45361</v>
      </c>
      <c r="E789" s="36">
        <v>285192.03000000003</v>
      </c>
      <c r="F789" s="36">
        <v>50619.13</v>
      </c>
      <c r="G789" s="36">
        <v>234572.91</v>
      </c>
      <c r="H789" s="36">
        <v>0</v>
      </c>
      <c r="I789" s="36">
        <v>24.311699999999998</v>
      </c>
      <c r="J789" s="36">
        <v>24.338999999999999</v>
      </c>
      <c r="K789" s="36">
        <v>858.09</v>
      </c>
      <c r="L789" s="36">
        <v>854.06</v>
      </c>
      <c r="M789" s="36">
        <v>858.09</v>
      </c>
    </row>
    <row r="790" spans="3:13" x14ac:dyDescent="0.25">
      <c r="C790" s="15">
        <f t="shared" si="39"/>
        <v>45382</v>
      </c>
      <c r="D790" s="35">
        <v>45360</v>
      </c>
      <c r="E790" s="36">
        <v>285192.03000000003</v>
      </c>
      <c r="F790" s="36">
        <v>50619.13</v>
      </c>
      <c r="G790" s="36">
        <v>234572.91</v>
      </c>
      <c r="H790" s="36">
        <v>0</v>
      </c>
      <c r="I790" s="36">
        <v>24.311699999999998</v>
      </c>
      <c r="J790" s="36">
        <v>24.338999999999999</v>
      </c>
      <c r="K790" s="36">
        <v>858.09</v>
      </c>
      <c r="L790" s="36">
        <v>854.06</v>
      </c>
      <c r="M790" s="36">
        <v>858.09</v>
      </c>
    </row>
    <row r="791" spans="3:13" x14ac:dyDescent="0.25">
      <c r="C791" s="15">
        <f t="shared" si="39"/>
        <v>45382</v>
      </c>
      <c r="D791" s="35">
        <v>45359</v>
      </c>
      <c r="E791" s="36">
        <v>285192.03000000003</v>
      </c>
      <c r="F791" s="36">
        <v>50619.13</v>
      </c>
      <c r="G791" s="36">
        <v>234572.91</v>
      </c>
      <c r="H791" s="36">
        <v>61</v>
      </c>
      <c r="I791" s="36">
        <v>24.311699999999998</v>
      </c>
      <c r="J791" s="36">
        <v>24.338999999999999</v>
      </c>
      <c r="K791" s="36">
        <v>858.09</v>
      </c>
      <c r="L791" s="36">
        <v>854.06</v>
      </c>
      <c r="M791" s="36">
        <v>858.09</v>
      </c>
    </row>
    <row r="792" spans="3:13" x14ac:dyDescent="0.25">
      <c r="C792" s="15">
        <f t="shared" si="39"/>
        <v>45382</v>
      </c>
      <c r="D792" s="35">
        <v>45358</v>
      </c>
      <c r="E792" s="36">
        <v>284271.25</v>
      </c>
      <c r="F792" s="36">
        <v>50025.49</v>
      </c>
      <c r="G792" s="36">
        <v>234245.77</v>
      </c>
      <c r="H792" s="36">
        <v>349</v>
      </c>
      <c r="I792" s="36">
        <v>24.328099999999999</v>
      </c>
      <c r="J792" s="36">
        <v>24.37</v>
      </c>
      <c r="K792" s="36">
        <v>853.1</v>
      </c>
      <c r="L792" s="36">
        <v>853.24</v>
      </c>
      <c r="M792" s="36">
        <v>853.1</v>
      </c>
    </row>
    <row r="793" spans="3:13" x14ac:dyDescent="0.25">
      <c r="C793" s="15">
        <f t="shared" si="39"/>
        <v>45382</v>
      </c>
      <c r="D793" s="35">
        <v>45357</v>
      </c>
      <c r="E793" s="36">
        <v>283780.21999999997</v>
      </c>
      <c r="F793" s="36">
        <v>52041.89</v>
      </c>
      <c r="G793" s="36">
        <v>231738.36</v>
      </c>
      <c r="H793" s="36">
        <v>271</v>
      </c>
      <c r="I793" s="36">
        <v>24.167300000000001</v>
      </c>
      <c r="J793" s="36">
        <v>24.271999999999998</v>
      </c>
      <c r="K793" s="36">
        <v>848.49</v>
      </c>
      <c r="L793" s="36">
        <v>852.66</v>
      </c>
      <c r="M793" s="36">
        <v>848.49</v>
      </c>
    </row>
    <row r="794" spans="3:13" x14ac:dyDescent="0.25">
      <c r="C794" s="15">
        <f t="shared" si="39"/>
        <v>45382</v>
      </c>
      <c r="D794" s="35">
        <v>45356</v>
      </c>
      <c r="E794" s="36">
        <v>283169.56</v>
      </c>
      <c r="F794" s="36">
        <v>51963.14</v>
      </c>
      <c r="G794" s="36">
        <v>231206.44</v>
      </c>
      <c r="H794" s="36">
        <v>134</v>
      </c>
      <c r="I794" s="36">
        <v>23.670999999999999</v>
      </c>
      <c r="J794" s="36">
        <v>23.763000000000002</v>
      </c>
      <c r="K794" s="36">
        <v>844.84</v>
      </c>
      <c r="L794" s="36">
        <v>818.58</v>
      </c>
      <c r="M794" s="36">
        <v>844.84</v>
      </c>
    </row>
    <row r="795" spans="3:13" x14ac:dyDescent="0.25">
      <c r="C795" s="15">
        <f t="shared" si="39"/>
        <v>45382</v>
      </c>
      <c r="D795" s="35">
        <v>45355</v>
      </c>
      <c r="E795" s="36">
        <v>282596.53000000003</v>
      </c>
      <c r="F795" s="36">
        <v>51885.120000000003</v>
      </c>
      <c r="G795" s="36">
        <v>230711.44</v>
      </c>
      <c r="H795" s="36">
        <v>936</v>
      </c>
      <c r="I795" s="36">
        <v>23.886500000000002</v>
      </c>
      <c r="J795" s="36">
        <v>23.779</v>
      </c>
      <c r="K795" s="36">
        <v>828.18</v>
      </c>
      <c r="L795" s="36">
        <v>818.32</v>
      </c>
      <c r="M795" s="36">
        <v>828.18</v>
      </c>
    </row>
    <row r="796" spans="3:13" x14ac:dyDescent="0.25">
      <c r="C796" s="15">
        <f t="shared" si="39"/>
        <v>45382</v>
      </c>
      <c r="D796" s="35">
        <v>45354</v>
      </c>
      <c r="E796" s="36">
        <v>282130.31</v>
      </c>
      <c r="F796" s="36">
        <v>51293.21</v>
      </c>
      <c r="G796" s="36">
        <v>230837.11</v>
      </c>
      <c r="H796" s="36">
        <v>0</v>
      </c>
      <c r="I796" s="36">
        <v>23.1235</v>
      </c>
      <c r="J796" s="36">
        <v>23.15</v>
      </c>
      <c r="K796" s="36">
        <v>819.11</v>
      </c>
      <c r="L796" s="36">
        <v>818.56</v>
      </c>
      <c r="M796" s="36">
        <v>819.11</v>
      </c>
    </row>
    <row r="797" spans="3:13" x14ac:dyDescent="0.25">
      <c r="C797" s="15">
        <f t="shared" si="39"/>
        <v>45382</v>
      </c>
      <c r="D797" s="35">
        <v>45353</v>
      </c>
      <c r="E797" s="36">
        <v>282130.31</v>
      </c>
      <c r="F797" s="36">
        <v>51293.21</v>
      </c>
      <c r="G797" s="36">
        <v>230837.11</v>
      </c>
      <c r="H797" s="36">
        <v>0</v>
      </c>
      <c r="I797" s="36">
        <v>23.1235</v>
      </c>
      <c r="J797" s="36">
        <v>23.15</v>
      </c>
      <c r="K797" s="36">
        <v>819.11</v>
      </c>
      <c r="L797" s="36">
        <v>818.56</v>
      </c>
      <c r="M797" s="36">
        <v>819.11</v>
      </c>
    </row>
    <row r="798" spans="3:13" x14ac:dyDescent="0.25">
      <c r="C798" s="15">
        <f t="shared" si="39"/>
        <v>45382</v>
      </c>
      <c r="D798" s="35">
        <v>45352</v>
      </c>
      <c r="E798" s="36">
        <v>282130.31</v>
      </c>
      <c r="F798" s="36">
        <v>51293.21</v>
      </c>
      <c r="G798" s="36">
        <v>230837.11</v>
      </c>
      <c r="H798" s="36">
        <v>287</v>
      </c>
      <c r="I798" s="36">
        <v>23.1235</v>
      </c>
      <c r="J798" s="36">
        <v>23.15</v>
      </c>
      <c r="K798" s="36">
        <v>819.11</v>
      </c>
      <c r="L798" s="36">
        <v>818.56</v>
      </c>
      <c r="M798" s="36">
        <v>819.11</v>
      </c>
    </row>
    <row r="799" spans="3:13" x14ac:dyDescent="0.25">
      <c r="C799" s="15">
        <f t="shared" si="39"/>
        <v>45382</v>
      </c>
      <c r="D799" s="35">
        <v>45351</v>
      </c>
      <c r="E799" s="36">
        <v>282126.38</v>
      </c>
      <c r="F799" s="36">
        <v>51293.21</v>
      </c>
      <c r="G799" s="36">
        <v>230833.17</v>
      </c>
      <c r="H799" s="36">
        <v>89</v>
      </c>
      <c r="I799" s="36">
        <v>22.675599999999999</v>
      </c>
      <c r="J799" s="36">
        <v>22.666</v>
      </c>
      <c r="K799" s="36">
        <v>815.72</v>
      </c>
      <c r="L799" s="36">
        <v>819.48</v>
      </c>
      <c r="M799" s="36">
        <v>815.72</v>
      </c>
    </row>
    <row r="800" spans="3:13" x14ac:dyDescent="0.25">
      <c r="C800" s="15">
        <f t="shared" si="39"/>
        <v>45382</v>
      </c>
      <c r="D800" s="35">
        <v>45350</v>
      </c>
      <c r="E800" s="36">
        <v>282076</v>
      </c>
      <c r="F800" s="36">
        <v>49378.720000000001</v>
      </c>
      <c r="G800" s="36">
        <v>232697.27</v>
      </c>
      <c r="H800" s="36">
        <v>2858</v>
      </c>
      <c r="I800" s="36">
        <v>22.457799999999999</v>
      </c>
      <c r="J800" s="36">
        <v>22.41</v>
      </c>
      <c r="K800" s="36">
        <v>814.95</v>
      </c>
      <c r="L800" s="36">
        <v>818.42</v>
      </c>
      <c r="M800" s="36">
        <v>814.95</v>
      </c>
    </row>
    <row r="801" spans="3:13" x14ac:dyDescent="0.25">
      <c r="C801" s="15">
        <f t="shared" si="39"/>
        <v>45351</v>
      </c>
      <c r="D801" s="35">
        <v>45349</v>
      </c>
      <c r="E801" s="36">
        <v>281819.25</v>
      </c>
      <c r="F801" s="36">
        <v>49108.3</v>
      </c>
      <c r="G801" s="36">
        <v>232710.97</v>
      </c>
      <c r="H801" s="36">
        <v>0</v>
      </c>
      <c r="I801" s="36">
        <v>22.462</v>
      </c>
      <c r="J801" s="36">
        <v>22.532</v>
      </c>
      <c r="K801" s="36">
        <v>815.1</v>
      </c>
      <c r="L801" s="36">
        <v>819.96</v>
      </c>
      <c r="M801" s="36">
        <v>815.1</v>
      </c>
    </row>
    <row r="802" spans="3:13" x14ac:dyDescent="0.25">
      <c r="C802" s="15">
        <f t="shared" si="39"/>
        <v>45351</v>
      </c>
      <c r="D802" s="35">
        <v>45348</v>
      </c>
      <c r="E802" s="36">
        <v>281852.71999999997</v>
      </c>
      <c r="F802" s="36">
        <v>49108.3</v>
      </c>
      <c r="G802" s="36">
        <v>232744.41</v>
      </c>
      <c r="H802" s="36">
        <v>4</v>
      </c>
      <c r="I802" s="36">
        <v>22.520600000000002</v>
      </c>
      <c r="J802" s="36">
        <v>22.526</v>
      </c>
      <c r="K802" s="36">
        <v>819.98</v>
      </c>
      <c r="L802" s="36">
        <v>824.29</v>
      </c>
      <c r="M802" s="36">
        <v>819.98</v>
      </c>
    </row>
    <row r="803" spans="3:13" x14ac:dyDescent="0.25">
      <c r="C803" s="15">
        <f t="shared" si="39"/>
        <v>45351</v>
      </c>
      <c r="D803" s="35">
        <v>45347</v>
      </c>
      <c r="E803" s="36">
        <v>280972.44</v>
      </c>
      <c r="F803" s="36">
        <v>46715.93</v>
      </c>
      <c r="G803" s="36">
        <v>234256.53</v>
      </c>
      <c r="H803" s="36">
        <v>0</v>
      </c>
      <c r="I803" s="36">
        <v>22.95</v>
      </c>
      <c r="J803" s="36">
        <v>22.981999999999999</v>
      </c>
      <c r="K803" s="36">
        <v>819.77</v>
      </c>
      <c r="L803" s="36">
        <v>823.8</v>
      </c>
      <c r="M803" s="36">
        <v>819.77</v>
      </c>
    </row>
    <row r="804" spans="3:13" x14ac:dyDescent="0.25">
      <c r="C804" s="15">
        <f t="shared" si="39"/>
        <v>45351</v>
      </c>
      <c r="D804" s="35">
        <v>45346</v>
      </c>
      <c r="E804" s="36">
        <v>280972.44</v>
      </c>
      <c r="F804" s="36">
        <v>46715.93</v>
      </c>
      <c r="G804" s="36">
        <v>234256.53</v>
      </c>
      <c r="H804" s="36">
        <v>0</v>
      </c>
      <c r="I804" s="36">
        <v>22.95</v>
      </c>
      <c r="J804" s="36">
        <v>22.981999999999999</v>
      </c>
      <c r="K804" s="36">
        <v>819.77</v>
      </c>
      <c r="L804" s="36">
        <v>823.8</v>
      </c>
      <c r="M804" s="36">
        <v>819.77</v>
      </c>
    </row>
    <row r="805" spans="3:13" x14ac:dyDescent="0.25">
      <c r="C805" s="15">
        <f t="shared" si="39"/>
        <v>45351</v>
      </c>
      <c r="D805" s="35">
        <v>45345</v>
      </c>
      <c r="E805" s="36">
        <v>280972.44</v>
      </c>
      <c r="F805" s="36">
        <v>46715.93</v>
      </c>
      <c r="G805" s="36">
        <v>234256.53</v>
      </c>
      <c r="H805" s="36">
        <v>10</v>
      </c>
      <c r="I805" s="36">
        <v>22.95</v>
      </c>
      <c r="J805" s="36">
        <v>22.981999999999999</v>
      </c>
      <c r="K805" s="36">
        <v>819.77</v>
      </c>
      <c r="L805" s="36">
        <v>823.8</v>
      </c>
      <c r="M805" s="36">
        <v>819.77</v>
      </c>
    </row>
    <row r="806" spans="3:13" x14ac:dyDescent="0.25">
      <c r="C806" s="15">
        <f t="shared" si="39"/>
        <v>45351</v>
      </c>
      <c r="D806" s="35">
        <v>45344</v>
      </c>
      <c r="E806" s="36">
        <v>280180.19</v>
      </c>
      <c r="F806" s="36">
        <v>44936.66</v>
      </c>
      <c r="G806" s="36">
        <v>235243.53</v>
      </c>
      <c r="H806" s="36">
        <v>0</v>
      </c>
      <c r="I806" s="36">
        <v>22.750599999999999</v>
      </c>
      <c r="J806" s="36">
        <v>22.783999999999999</v>
      </c>
      <c r="K806" s="36">
        <v>824.85</v>
      </c>
      <c r="L806" s="36">
        <v>833.33</v>
      </c>
      <c r="M806" s="36">
        <v>824.85</v>
      </c>
    </row>
    <row r="807" spans="3:13" x14ac:dyDescent="0.25">
      <c r="C807" s="15">
        <f t="shared" si="39"/>
        <v>45351</v>
      </c>
      <c r="D807" s="35">
        <v>45343</v>
      </c>
      <c r="E807" s="36">
        <v>280137.59000000003</v>
      </c>
      <c r="F807" s="36">
        <v>43449.51</v>
      </c>
      <c r="G807" s="36">
        <v>236688.08</v>
      </c>
      <c r="H807" s="36">
        <v>109</v>
      </c>
      <c r="I807" s="36">
        <v>22.885999999999999</v>
      </c>
      <c r="J807" s="36">
        <v>22.873999999999999</v>
      </c>
      <c r="K807" s="36">
        <v>828.18</v>
      </c>
      <c r="L807" s="36">
        <v>833.74</v>
      </c>
      <c r="M807" s="36">
        <v>828.18</v>
      </c>
    </row>
    <row r="808" spans="3:13" x14ac:dyDescent="0.25">
      <c r="C808" s="15">
        <f t="shared" si="39"/>
        <v>45351</v>
      </c>
      <c r="D808" s="35">
        <v>45342</v>
      </c>
      <c r="E808" s="36">
        <v>280137.59000000003</v>
      </c>
      <c r="F808" s="36">
        <v>43449.51</v>
      </c>
      <c r="G808" s="36">
        <v>236688.08</v>
      </c>
      <c r="H808" s="36">
        <v>0</v>
      </c>
      <c r="I808" s="36">
        <v>23.0047</v>
      </c>
      <c r="J808" s="36">
        <v>23.135999999999999</v>
      </c>
      <c r="K808" s="36">
        <v>825.67</v>
      </c>
      <c r="L808" s="36">
        <v>833.6</v>
      </c>
      <c r="M808" s="36">
        <v>825.67</v>
      </c>
    </row>
    <row r="809" spans="3:13" x14ac:dyDescent="0.25">
      <c r="C809" s="15">
        <f t="shared" si="39"/>
        <v>45351</v>
      </c>
      <c r="D809" s="35">
        <v>45341</v>
      </c>
      <c r="E809" s="36">
        <v>278193.09000000003</v>
      </c>
      <c r="F809" s="36">
        <v>42868.73</v>
      </c>
      <c r="G809" s="36">
        <v>235324.38</v>
      </c>
      <c r="H809" s="36">
        <v>0</v>
      </c>
      <c r="I809" s="36">
        <v>23.023199999999999</v>
      </c>
      <c r="J809" s="36">
        <v>23.475000000000001</v>
      </c>
      <c r="K809" s="36">
        <v>828.12</v>
      </c>
      <c r="L809" s="36">
        <v>832.85</v>
      </c>
      <c r="M809" s="36">
        <v>828.12</v>
      </c>
    </row>
    <row r="810" spans="3:13" x14ac:dyDescent="0.25">
      <c r="C810" s="15">
        <f t="shared" si="39"/>
        <v>45351</v>
      </c>
      <c r="D810" s="35">
        <v>45340</v>
      </c>
      <c r="E810" s="36">
        <v>278193.09000000003</v>
      </c>
      <c r="F810" s="36">
        <v>42868.73</v>
      </c>
      <c r="G810" s="36">
        <v>235324.38</v>
      </c>
      <c r="H810" s="36">
        <v>0</v>
      </c>
      <c r="I810" s="36">
        <v>23.4207</v>
      </c>
      <c r="J810" s="36">
        <v>23.475000000000001</v>
      </c>
      <c r="K810" s="36">
        <v>812.53</v>
      </c>
      <c r="L810" s="36">
        <v>832.41</v>
      </c>
      <c r="M810" s="36">
        <v>812.53</v>
      </c>
    </row>
    <row r="811" spans="3:13" x14ac:dyDescent="0.25">
      <c r="C811" s="15">
        <f t="shared" si="39"/>
        <v>45351</v>
      </c>
      <c r="D811" s="35">
        <v>45339</v>
      </c>
      <c r="E811" s="36">
        <v>278193.09000000003</v>
      </c>
      <c r="F811" s="36">
        <v>42868.73</v>
      </c>
      <c r="G811" s="36">
        <v>235324.38</v>
      </c>
      <c r="H811" s="36">
        <v>0</v>
      </c>
      <c r="I811" s="36">
        <v>23.4207</v>
      </c>
      <c r="J811" s="36">
        <v>23.475000000000001</v>
      </c>
      <c r="K811" s="36">
        <v>812.53</v>
      </c>
      <c r="L811" s="36">
        <v>832.41</v>
      </c>
      <c r="M811" s="36">
        <v>812.53</v>
      </c>
    </row>
    <row r="812" spans="3:13" x14ac:dyDescent="0.25">
      <c r="C812" s="15">
        <f t="shared" si="39"/>
        <v>45351</v>
      </c>
      <c r="D812" s="35">
        <v>45338</v>
      </c>
      <c r="E812" s="36">
        <v>278193.09000000003</v>
      </c>
      <c r="F812" s="36">
        <v>42868.73</v>
      </c>
      <c r="G812" s="36">
        <v>235324.38</v>
      </c>
      <c r="H812" s="36">
        <v>119</v>
      </c>
      <c r="I812" s="36">
        <v>23.4207</v>
      </c>
      <c r="J812" s="36">
        <v>23.475000000000001</v>
      </c>
      <c r="K812" s="36">
        <v>812.53</v>
      </c>
      <c r="L812" s="36">
        <v>832.41</v>
      </c>
      <c r="M812" s="36">
        <v>812.53</v>
      </c>
    </row>
    <row r="813" spans="3:13" x14ac:dyDescent="0.25">
      <c r="C813" s="15">
        <f t="shared" si="39"/>
        <v>45351</v>
      </c>
      <c r="D813" s="35">
        <v>45337</v>
      </c>
      <c r="E813" s="36">
        <v>278213.56</v>
      </c>
      <c r="F813" s="36">
        <v>42868.73</v>
      </c>
      <c r="G813" s="36">
        <v>235344.83</v>
      </c>
      <c r="H813" s="36">
        <v>0</v>
      </c>
      <c r="I813" s="36">
        <v>22.924199999999999</v>
      </c>
      <c r="J813" s="36">
        <v>22.951000000000001</v>
      </c>
      <c r="K813" s="36">
        <v>812.53</v>
      </c>
      <c r="L813" s="36">
        <v>832.41</v>
      </c>
      <c r="M813" s="36">
        <v>812.53</v>
      </c>
    </row>
    <row r="814" spans="3:13" x14ac:dyDescent="0.25">
      <c r="C814" s="15">
        <f t="shared" si="39"/>
        <v>45351</v>
      </c>
      <c r="D814" s="35">
        <v>45336</v>
      </c>
      <c r="E814" s="36">
        <v>278787.25</v>
      </c>
      <c r="F814" s="36">
        <v>42868.73</v>
      </c>
      <c r="G814" s="36">
        <v>235918.55</v>
      </c>
      <c r="H814" s="36">
        <v>0</v>
      </c>
      <c r="I814" s="36">
        <v>22.372</v>
      </c>
      <c r="J814" s="36">
        <v>22.387</v>
      </c>
      <c r="K814" s="36">
        <v>812.53</v>
      </c>
      <c r="L814" s="36">
        <v>832.41</v>
      </c>
      <c r="M814" s="36">
        <v>812.53</v>
      </c>
    </row>
    <row r="815" spans="3:13" x14ac:dyDescent="0.25">
      <c r="C815" s="15">
        <f t="shared" si="39"/>
        <v>45351</v>
      </c>
      <c r="D815" s="35">
        <v>45335</v>
      </c>
      <c r="E815" s="36">
        <v>276259.46999999997</v>
      </c>
      <c r="F815" s="36">
        <v>42873.61</v>
      </c>
      <c r="G815" s="36">
        <v>233385.84</v>
      </c>
      <c r="H815" s="36">
        <v>0</v>
      </c>
      <c r="I815" s="36">
        <v>22.119499999999999</v>
      </c>
      <c r="J815" s="36">
        <v>22.154</v>
      </c>
      <c r="K815" s="36">
        <v>812.53</v>
      </c>
      <c r="L815" s="36">
        <v>832.41</v>
      </c>
      <c r="M815" s="36">
        <v>812.53</v>
      </c>
    </row>
    <row r="816" spans="3:13" x14ac:dyDescent="0.25">
      <c r="C816" s="15">
        <f t="shared" si="39"/>
        <v>45351</v>
      </c>
      <c r="D816" s="35">
        <v>45334</v>
      </c>
      <c r="E816" s="36">
        <v>274579.09000000003</v>
      </c>
      <c r="F816" s="36">
        <v>42873.61</v>
      </c>
      <c r="G816" s="36">
        <v>231705.48</v>
      </c>
      <c r="H816" s="36">
        <v>0</v>
      </c>
      <c r="I816" s="36">
        <v>22.699200000000001</v>
      </c>
      <c r="J816" s="36">
        <v>22.766999999999999</v>
      </c>
      <c r="K816" s="36">
        <v>812.53</v>
      </c>
      <c r="L816" s="36">
        <v>832.41</v>
      </c>
      <c r="M816" s="36">
        <v>812.53</v>
      </c>
    </row>
    <row r="817" spans="3:13" x14ac:dyDescent="0.25">
      <c r="C817" s="15">
        <f t="shared" si="39"/>
        <v>45351</v>
      </c>
      <c r="D817" s="35">
        <v>45333</v>
      </c>
      <c r="E817" s="36">
        <v>274596.90999999997</v>
      </c>
      <c r="F817" s="36">
        <v>42873.61</v>
      </c>
      <c r="G817" s="36">
        <v>231723.28</v>
      </c>
      <c r="H817" s="36">
        <v>0</v>
      </c>
      <c r="I817" s="36">
        <v>22.6142</v>
      </c>
      <c r="J817" s="36">
        <v>22.594000000000001</v>
      </c>
      <c r="K817" s="36">
        <v>812.53</v>
      </c>
      <c r="L817" s="36">
        <v>832.41</v>
      </c>
      <c r="M817" s="36">
        <v>812.53</v>
      </c>
    </row>
    <row r="818" spans="3:13" x14ac:dyDescent="0.25">
      <c r="C818" s="15">
        <f t="shared" si="39"/>
        <v>45351</v>
      </c>
      <c r="D818" s="35">
        <v>45332</v>
      </c>
      <c r="E818" s="36">
        <v>274596.90999999997</v>
      </c>
      <c r="F818" s="36">
        <v>42873.61</v>
      </c>
      <c r="G818" s="36">
        <v>231723.28</v>
      </c>
      <c r="H818" s="36">
        <v>0</v>
      </c>
      <c r="I818" s="36">
        <v>22.6142</v>
      </c>
      <c r="J818" s="36">
        <v>22.594000000000001</v>
      </c>
      <c r="K818" s="36">
        <v>812.53</v>
      </c>
      <c r="L818" s="36">
        <v>832.41</v>
      </c>
      <c r="M818" s="36">
        <v>812.53</v>
      </c>
    </row>
    <row r="819" spans="3:13" x14ac:dyDescent="0.25">
      <c r="C819" s="15">
        <f t="shared" si="39"/>
        <v>45351</v>
      </c>
      <c r="D819" s="35">
        <v>45331</v>
      </c>
      <c r="E819" s="36">
        <v>274596.90999999997</v>
      </c>
      <c r="F819" s="36">
        <v>42873.61</v>
      </c>
      <c r="G819" s="36">
        <v>231723.28</v>
      </c>
      <c r="H819" s="36">
        <v>0</v>
      </c>
      <c r="I819" s="36">
        <v>22.6142</v>
      </c>
      <c r="J819" s="36">
        <v>22.594000000000001</v>
      </c>
      <c r="K819" s="36">
        <v>812.53</v>
      </c>
      <c r="L819" s="36">
        <v>832.41</v>
      </c>
      <c r="M819" s="36">
        <v>812.53</v>
      </c>
    </row>
    <row r="820" spans="3:13" x14ac:dyDescent="0.25">
      <c r="C820" s="15">
        <f t="shared" si="39"/>
        <v>45351</v>
      </c>
      <c r="D820" s="35">
        <v>45330</v>
      </c>
      <c r="E820" s="36">
        <v>273015.63</v>
      </c>
      <c r="F820" s="36">
        <v>42873.61</v>
      </c>
      <c r="G820" s="36">
        <v>230142</v>
      </c>
      <c r="H820" s="36">
        <v>8</v>
      </c>
      <c r="I820" s="36">
        <v>22.584499999999998</v>
      </c>
      <c r="J820" s="36">
        <v>22.635999999999999</v>
      </c>
      <c r="K820" s="36">
        <v>808.28</v>
      </c>
      <c r="L820" s="36">
        <v>832.04</v>
      </c>
      <c r="M820" s="36">
        <v>808.28</v>
      </c>
    </row>
    <row r="821" spans="3:13" x14ac:dyDescent="0.25">
      <c r="C821" s="15">
        <f t="shared" si="39"/>
        <v>45351</v>
      </c>
      <c r="D821" s="35">
        <v>45329</v>
      </c>
      <c r="E821" s="36">
        <v>274633.63</v>
      </c>
      <c r="F821" s="36">
        <v>42873.61</v>
      </c>
      <c r="G821" s="36">
        <v>231760</v>
      </c>
      <c r="H821" s="36">
        <v>0</v>
      </c>
      <c r="I821" s="36">
        <v>22.219899999999999</v>
      </c>
      <c r="J821" s="36">
        <v>22.36</v>
      </c>
      <c r="K821" s="36">
        <v>806.69</v>
      </c>
      <c r="L821" s="36">
        <v>832.27</v>
      </c>
      <c r="M821" s="36">
        <v>806.69</v>
      </c>
    </row>
    <row r="822" spans="3:13" x14ac:dyDescent="0.25">
      <c r="C822" s="15">
        <f t="shared" si="39"/>
        <v>45351</v>
      </c>
      <c r="D822" s="35">
        <v>45328</v>
      </c>
      <c r="E822" s="36">
        <v>275529.88</v>
      </c>
      <c r="F822" s="36">
        <v>42873.61</v>
      </c>
      <c r="G822" s="36">
        <v>232656.27</v>
      </c>
      <c r="H822" s="36">
        <v>396</v>
      </c>
      <c r="I822" s="36">
        <v>22.425599999999999</v>
      </c>
      <c r="J822" s="36">
        <v>22.478000000000002</v>
      </c>
      <c r="K822" s="36">
        <v>811.95</v>
      </c>
      <c r="L822" s="36">
        <v>832.81</v>
      </c>
      <c r="M822" s="36">
        <v>811.95</v>
      </c>
    </row>
    <row r="823" spans="3:13" x14ac:dyDescent="0.25">
      <c r="C823" s="15">
        <f t="shared" si="39"/>
        <v>45351</v>
      </c>
      <c r="D823" s="35">
        <v>45327</v>
      </c>
      <c r="E823" s="36">
        <v>275529.88</v>
      </c>
      <c r="F823" s="36">
        <v>42873.61</v>
      </c>
      <c r="G823" s="36">
        <v>232656.27</v>
      </c>
      <c r="H823" s="36">
        <v>25</v>
      </c>
      <c r="I823" s="36">
        <v>22.3535</v>
      </c>
      <c r="J823" s="36">
        <v>22.422000000000001</v>
      </c>
      <c r="K823" s="36">
        <v>816.28</v>
      </c>
      <c r="L823" s="36">
        <v>831.84</v>
      </c>
      <c r="M823" s="36">
        <v>816.28</v>
      </c>
    </row>
    <row r="824" spans="3:13" x14ac:dyDescent="0.25">
      <c r="C824" s="15">
        <f t="shared" si="39"/>
        <v>45351</v>
      </c>
      <c r="D824" s="35">
        <v>45326</v>
      </c>
      <c r="E824" s="36">
        <v>274936.59000000003</v>
      </c>
      <c r="F824" s="36">
        <v>42873.61</v>
      </c>
      <c r="G824" s="36">
        <v>232062.97</v>
      </c>
      <c r="H824" s="36">
        <v>0</v>
      </c>
      <c r="I824" s="36">
        <v>22.690999999999999</v>
      </c>
      <c r="J824" s="36">
        <v>22.795999999999999</v>
      </c>
      <c r="K824" s="36">
        <v>822.83</v>
      </c>
      <c r="L824" s="36">
        <v>832.42</v>
      </c>
      <c r="M824" s="36">
        <v>822.83</v>
      </c>
    </row>
    <row r="825" spans="3:13" x14ac:dyDescent="0.25">
      <c r="C825" s="15">
        <f t="shared" si="39"/>
        <v>45351</v>
      </c>
      <c r="D825" s="35">
        <v>45325</v>
      </c>
      <c r="E825" s="36">
        <v>274936.59000000003</v>
      </c>
      <c r="F825" s="36">
        <v>42873.61</v>
      </c>
      <c r="G825" s="36">
        <v>232062.97</v>
      </c>
      <c r="H825" s="36">
        <v>0</v>
      </c>
      <c r="I825" s="36">
        <v>22.690999999999999</v>
      </c>
      <c r="J825" s="36">
        <v>22.795999999999999</v>
      </c>
      <c r="K825" s="36">
        <v>822.83</v>
      </c>
      <c r="L825" s="36">
        <v>832.42</v>
      </c>
      <c r="M825" s="36">
        <v>822.83</v>
      </c>
    </row>
    <row r="826" spans="3:13" x14ac:dyDescent="0.25">
      <c r="C826" s="15">
        <f t="shared" si="39"/>
        <v>45351</v>
      </c>
      <c r="D826" s="35">
        <v>45324</v>
      </c>
      <c r="E826" s="36">
        <v>274936.59000000003</v>
      </c>
      <c r="F826" s="36">
        <v>42873.61</v>
      </c>
      <c r="G826" s="36">
        <v>232062.97</v>
      </c>
      <c r="H826" s="36">
        <v>13</v>
      </c>
      <c r="I826" s="36">
        <v>22.690999999999999</v>
      </c>
      <c r="J826" s="36">
        <v>22.795999999999999</v>
      </c>
      <c r="K826" s="36">
        <v>822.83</v>
      </c>
      <c r="L826" s="36">
        <v>832.42</v>
      </c>
      <c r="M826" s="36">
        <v>822.83</v>
      </c>
    </row>
    <row r="827" spans="3:13" x14ac:dyDescent="0.25">
      <c r="C827" s="15">
        <f t="shared" si="39"/>
        <v>45351</v>
      </c>
      <c r="D827" s="35">
        <v>45323</v>
      </c>
      <c r="E827" s="36">
        <v>274931.84000000003</v>
      </c>
      <c r="F827" s="36">
        <v>42873.61</v>
      </c>
      <c r="G827" s="36">
        <v>232058.23</v>
      </c>
      <c r="H827" s="36">
        <v>7</v>
      </c>
      <c r="I827" s="36">
        <v>23.1782</v>
      </c>
      <c r="J827" s="36">
        <v>23.236000000000001</v>
      </c>
      <c r="K827" s="36">
        <v>825.85</v>
      </c>
      <c r="L827" s="36">
        <v>833.93</v>
      </c>
      <c r="M827" s="36">
        <v>825.85</v>
      </c>
    </row>
    <row r="828" spans="3:13" x14ac:dyDescent="0.25">
      <c r="C828" s="15">
        <f t="shared" si="39"/>
        <v>45351</v>
      </c>
      <c r="D828" s="35">
        <v>45322</v>
      </c>
      <c r="E828" s="36">
        <v>275229.88</v>
      </c>
      <c r="F828" s="36">
        <v>42540.01</v>
      </c>
      <c r="G828" s="36">
        <v>232689.89</v>
      </c>
      <c r="H828" s="36">
        <v>70</v>
      </c>
      <c r="I828" s="36">
        <v>22.957999999999998</v>
      </c>
      <c r="J828" s="36">
        <v>23.169</v>
      </c>
      <c r="K828" s="36">
        <v>830.11</v>
      </c>
      <c r="L828" s="36">
        <v>835.27</v>
      </c>
      <c r="M828" s="36">
        <v>830.11</v>
      </c>
    </row>
    <row r="829" spans="3:13" x14ac:dyDescent="0.25">
      <c r="C829" s="15">
        <f t="shared" si="39"/>
        <v>45351</v>
      </c>
      <c r="D829" s="35">
        <v>45321</v>
      </c>
      <c r="E829" s="36">
        <v>274984.09000000003</v>
      </c>
      <c r="F829" s="36">
        <v>41579.949999999997</v>
      </c>
      <c r="G829" s="36">
        <v>233404.14</v>
      </c>
      <c r="H829" s="36">
        <v>547</v>
      </c>
      <c r="I829" s="36">
        <v>23.171900000000001</v>
      </c>
      <c r="J829" s="36">
        <v>23.225000000000001</v>
      </c>
      <c r="K829" s="36">
        <v>829.21</v>
      </c>
      <c r="L829" s="36">
        <v>834.23</v>
      </c>
      <c r="M829" s="36">
        <v>829.21</v>
      </c>
    </row>
    <row r="830" spans="3:13" x14ac:dyDescent="0.25">
      <c r="C830" s="15">
        <f t="shared" si="39"/>
        <v>45322</v>
      </c>
      <c r="D830" s="35">
        <v>45320</v>
      </c>
      <c r="E830" s="36">
        <v>276195.5</v>
      </c>
      <c r="F830" s="36">
        <v>41579.949999999997</v>
      </c>
      <c r="G830" s="36">
        <v>234615.53</v>
      </c>
      <c r="H830" s="36">
        <v>83</v>
      </c>
      <c r="I830" s="36">
        <v>23.2043</v>
      </c>
      <c r="J830" s="36">
        <v>23.251000000000001</v>
      </c>
      <c r="K830" s="36">
        <v>824.51</v>
      </c>
      <c r="L830" s="36">
        <v>824.09</v>
      </c>
      <c r="M830" s="36">
        <v>824.51</v>
      </c>
    </row>
    <row r="831" spans="3:13" x14ac:dyDescent="0.25">
      <c r="C831" s="15">
        <f t="shared" si="39"/>
        <v>45322</v>
      </c>
      <c r="D831" s="35">
        <v>45319</v>
      </c>
      <c r="E831" s="36">
        <v>276217</v>
      </c>
      <c r="F831" s="36">
        <v>41579.949999999997</v>
      </c>
      <c r="G831" s="36">
        <v>234637.06</v>
      </c>
      <c r="H831" s="36">
        <v>0</v>
      </c>
      <c r="I831" s="36">
        <v>22.802</v>
      </c>
      <c r="J831" s="36">
        <v>22.872</v>
      </c>
      <c r="K831" s="36">
        <v>823.42</v>
      </c>
      <c r="L831" s="36">
        <v>824.39</v>
      </c>
      <c r="M831" s="36">
        <v>823.42</v>
      </c>
    </row>
    <row r="832" spans="3:13" x14ac:dyDescent="0.25">
      <c r="C832" s="15">
        <f t="shared" si="39"/>
        <v>45322</v>
      </c>
      <c r="D832" s="35">
        <v>45318</v>
      </c>
      <c r="E832" s="36">
        <v>276217</v>
      </c>
      <c r="F832" s="36">
        <v>41579.949999999997</v>
      </c>
      <c r="G832" s="36">
        <v>234637.06</v>
      </c>
      <c r="H832" s="36">
        <v>0</v>
      </c>
      <c r="I832" s="36">
        <v>22.802</v>
      </c>
      <c r="J832" s="36">
        <v>22.872</v>
      </c>
      <c r="K832" s="36">
        <v>823.42</v>
      </c>
      <c r="L832" s="36">
        <v>824.39</v>
      </c>
      <c r="M832" s="36">
        <v>823.42</v>
      </c>
    </row>
    <row r="833" spans="3:13" x14ac:dyDescent="0.25">
      <c r="C833" s="15">
        <f t="shared" si="39"/>
        <v>45322</v>
      </c>
      <c r="D833" s="35">
        <v>45317</v>
      </c>
      <c r="E833" s="36">
        <v>276217</v>
      </c>
      <c r="F833" s="36">
        <v>41579.949999999997</v>
      </c>
      <c r="G833" s="36">
        <v>234637.06</v>
      </c>
      <c r="H833" s="36">
        <v>112</v>
      </c>
      <c r="I833" s="36">
        <v>22.802</v>
      </c>
      <c r="J833" s="36">
        <v>22.872</v>
      </c>
      <c r="K833" s="36">
        <v>823.42</v>
      </c>
      <c r="L833" s="36">
        <v>824.39</v>
      </c>
      <c r="M833" s="36">
        <v>823.42</v>
      </c>
    </row>
    <row r="834" spans="3:13" x14ac:dyDescent="0.25">
      <c r="C834" s="15">
        <f t="shared" si="39"/>
        <v>45322</v>
      </c>
      <c r="D834" s="35">
        <v>45316</v>
      </c>
      <c r="E834" s="36">
        <v>277263.59000000003</v>
      </c>
      <c r="F834" s="36">
        <v>41940.620000000003</v>
      </c>
      <c r="G834" s="36">
        <v>235322.95</v>
      </c>
      <c r="H834" s="36">
        <v>46</v>
      </c>
      <c r="I834" s="36">
        <v>22.913499999999999</v>
      </c>
      <c r="J834" s="36">
        <v>22.927</v>
      </c>
      <c r="K834" s="36">
        <v>820.42</v>
      </c>
      <c r="L834" s="36">
        <v>824.74</v>
      </c>
      <c r="M834" s="36">
        <v>820.42</v>
      </c>
    </row>
    <row r="835" spans="3:13" x14ac:dyDescent="0.25">
      <c r="C835" s="15">
        <f t="shared" si="39"/>
        <v>45322</v>
      </c>
      <c r="D835" s="35">
        <v>45315</v>
      </c>
      <c r="E835" s="36">
        <v>276785.44</v>
      </c>
      <c r="F835" s="36">
        <v>41940.67</v>
      </c>
      <c r="G835" s="36">
        <v>234844.78</v>
      </c>
      <c r="H835" s="36">
        <v>227</v>
      </c>
      <c r="I835" s="36">
        <v>22.6675</v>
      </c>
      <c r="J835" s="36">
        <v>22.888999999999999</v>
      </c>
      <c r="K835" s="36">
        <v>815.16</v>
      </c>
      <c r="L835" s="36">
        <v>813.48</v>
      </c>
      <c r="M835" s="36">
        <v>815.16</v>
      </c>
    </row>
    <row r="836" spans="3:13" x14ac:dyDescent="0.25">
      <c r="C836" s="15">
        <f t="shared" si="39"/>
        <v>45322</v>
      </c>
      <c r="D836" s="35">
        <v>45314</v>
      </c>
      <c r="E836" s="36">
        <v>277720.69</v>
      </c>
      <c r="F836" s="36">
        <v>41940.67</v>
      </c>
      <c r="G836" s="36">
        <v>235780</v>
      </c>
      <c r="H836" s="36">
        <v>0</v>
      </c>
      <c r="I836" s="36">
        <v>22.443999999999999</v>
      </c>
      <c r="J836" s="36">
        <v>22.462</v>
      </c>
      <c r="K836" s="36">
        <v>808.28</v>
      </c>
      <c r="L836" s="36">
        <v>811.91</v>
      </c>
      <c r="M836" s="36">
        <v>808.28</v>
      </c>
    </row>
    <row r="837" spans="3:13" x14ac:dyDescent="0.25">
      <c r="C837" s="15">
        <f t="shared" si="39"/>
        <v>45322</v>
      </c>
      <c r="D837" s="35">
        <v>45313</v>
      </c>
      <c r="E837" s="36">
        <v>278315.56</v>
      </c>
      <c r="F837" s="36">
        <v>42418.080000000002</v>
      </c>
      <c r="G837" s="36">
        <v>235897.47</v>
      </c>
      <c r="H837" s="36">
        <v>15</v>
      </c>
      <c r="I837" s="36">
        <v>22.096</v>
      </c>
      <c r="J837" s="36">
        <v>22.295999999999999</v>
      </c>
      <c r="K837" s="36">
        <v>812.36</v>
      </c>
      <c r="L837" s="36">
        <v>817.65</v>
      </c>
      <c r="M837" s="36">
        <v>812.36</v>
      </c>
    </row>
    <row r="838" spans="3:13" x14ac:dyDescent="0.25">
      <c r="C838" s="15">
        <f t="shared" si="39"/>
        <v>45322</v>
      </c>
      <c r="D838" s="35">
        <v>45312</v>
      </c>
      <c r="E838" s="36">
        <v>280297.06</v>
      </c>
      <c r="F838" s="36">
        <v>41989.11</v>
      </c>
      <c r="G838" s="36">
        <v>238307.95</v>
      </c>
      <c r="H838" s="36">
        <v>0</v>
      </c>
      <c r="I838" s="36">
        <v>22.621600000000001</v>
      </c>
      <c r="J838" s="36">
        <v>22.710999999999999</v>
      </c>
      <c r="K838" s="36">
        <v>821.54</v>
      </c>
      <c r="L838" s="36">
        <v>827.52</v>
      </c>
      <c r="M838" s="36">
        <v>821.54</v>
      </c>
    </row>
    <row r="839" spans="3:13" x14ac:dyDescent="0.25">
      <c r="C839" s="15">
        <f t="shared" si="39"/>
        <v>45322</v>
      </c>
      <c r="D839" s="35">
        <v>45311</v>
      </c>
      <c r="E839" s="36">
        <v>280297.06</v>
      </c>
      <c r="F839" s="36">
        <v>41989.11</v>
      </c>
      <c r="G839" s="36">
        <v>238307.95</v>
      </c>
      <c r="H839" s="36">
        <v>0</v>
      </c>
      <c r="I839" s="36">
        <v>22.621600000000001</v>
      </c>
      <c r="J839" s="36">
        <v>22.710999999999999</v>
      </c>
      <c r="K839" s="36">
        <v>821.54</v>
      </c>
      <c r="L839" s="36">
        <v>827.52</v>
      </c>
      <c r="M839" s="36">
        <v>821.54</v>
      </c>
    </row>
    <row r="840" spans="3:13" x14ac:dyDescent="0.25">
      <c r="C840" s="15">
        <f t="shared" ref="C840:C903" si="40">IFERROR(IF(DAY(D840)=1,EOMONTH(D840,0),IF(AND(EOMONTH(D840,0)+1-D840&lt;=3,(H840-AVERAGE(H841:H850))/_xlfn.STDEV.S(H841:H850)&gt;3),EOMONTH(D840,1),C841)),C841)</f>
        <v>45322</v>
      </c>
      <c r="D840" s="35">
        <v>45310</v>
      </c>
      <c r="E840" s="36">
        <v>280297.06</v>
      </c>
      <c r="F840" s="36">
        <v>41989.11</v>
      </c>
      <c r="G840" s="36">
        <v>238307.95</v>
      </c>
      <c r="H840" s="36">
        <v>87</v>
      </c>
      <c r="I840" s="36">
        <v>22.621600000000001</v>
      </c>
      <c r="J840" s="36">
        <v>22.710999999999999</v>
      </c>
      <c r="K840" s="36">
        <v>821.54</v>
      </c>
      <c r="L840" s="36">
        <v>827.52</v>
      </c>
      <c r="M840" s="36">
        <v>821.54</v>
      </c>
    </row>
    <row r="841" spans="3:13" x14ac:dyDescent="0.25">
      <c r="C841" s="15">
        <f t="shared" si="40"/>
        <v>45322</v>
      </c>
      <c r="D841" s="35">
        <v>45309</v>
      </c>
      <c r="E841" s="36">
        <v>280379.96999999997</v>
      </c>
      <c r="F841" s="36">
        <v>41989.11</v>
      </c>
      <c r="G841" s="36">
        <v>238390.86</v>
      </c>
      <c r="H841" s="36">
        <v>2</v>
      </c>
      <c r="I841" s="36">
        <v>22.7409</v>
      </c>
      <c r="J841" s="36">
        <v>22.806999999999999</v>
      </c>
      <c r="K841" s="36">
        <v>818.75</v>
      </c>
      <c r="L841" s="36">
        <v>822.51</v>
      </c>
      <c r="M841" s="36">
        <v>818.75</v>
      </c>
    </row>
    <row r="842" spans="3:13" x14ac:dyDescent="0.25">
      <c r="C842" s="15">
        <f t="shared" si="40"/>
        <v>45322</v>
      </c>
      <c r="D842" s="35">
        <v>45308</v>
      </c>
      <c r="E842" s="36">
        <v>280976.40999999997</v>
      </c>
      <c r="F842" s="36">
        <v>42263.59</v>
      </c>
      <c r="G842" s="36">
        <v>238712.84</v>
      </c>
      <c r="H842" s="36">
        <v>13</v>
      </c>
      <c r="I842" s="36">
        <v>22.5565</v>
      </c>
      <c r="J842" s="36">
        <v>22.669</v>
      </c>
      <c r="K842" s="36">
        <v>824.31</v>
      </c>
      <c r="L842" s="36">
        <v>830.84</v>
      </c>
      <c r="M842" s="36">
        <v>824.31</v>
      </c>
    </row>
    <row r="843" spans="3:13" x14ac:dyDescent="0.25">
      <c r="C843" s="15">
        <f t="shared" si="40"/>
        <v>45322</v>
      </c>
      <c r="D843" s="35">
        <v>45307</v>
      </c>
      <c r="E843" s="36">
        <v>280977.63</v>
      </c>
      <c r="F843" s="36">
        <v>42810.84</v>
      </c>
      <c r="G843" s="36">
        <v>238166.78</v>
      </c>
      <c r="H843" s="36">
        <v>0</v>
      </c>
      <c r="I843" s="36">
        <v>22.9193</v>
      </c>
      <c r="J843" s="36">
        <v>23.093</v>
      </c>
      <c r="K843" s="36">
        <v>829.06</v>
      </c>
      <c r="L843" s="36">
        <v>831.84</v>
      </c>
      <c r="M843" s="36">
        <v>829.06</v>
      </c>
    </row>
    <row r="844" spans="3:13" x14ac:dyDescent="0.25">
      <c r="C844" s="15">
        <f t="shared" si="40"/>
        <v>45322</v>
      </c>
      <c r="D844" s="35">
        <v>45306</v>
      </c>
      <c r="E844" s="36">
        <v>280456.90999999997</v>
      </c>
      <c r="F844" s="36">
        <v>42810.84</v>
      </c>
      <c r="G844" s="36">
        <v>237646.05</v>
      </c>
      <c r="H844" s="36">
        <v>0</v>
      </c>
      <c r="I844" s="36">
        <v>23.2212</v>
      </c>
      <c r="J844" s="36">
        <v>23.329000000000001</v>
      </c>
      <c r="K844" s="36">
        <v>831.9</v>
      </c>
      <c r="L844" s="36">
        <v>839.29</v>
      </c>
      <c r="M844" s="36">
        <v>831.9</v>
      </c>
    </row>
    <row r="845" spans="3:13" x14ac:dyDescent="0.25">
      <c r="C845" s="15">
        <f t="shared" si="40"/>
        <v>45322</v>
      </c>
      <c r="D845" s="35">
        <v>45305</v>
      </c>
      <c r="E845" s="36">
        <v>280456.90999999997</v>
      </c>
      <c r="F845" s="36">
        <v>42810.84</v>
      </c>
      <c r="G845" s="36">
        <v>237646.05</v>
      </c>
      <c r="H845" s="36">
        <v>0</v>
      </c>
      <c r="I845" s="36">
        <v>23.194700000000001</v>
      </c>
      <c r="J845" s="36">
        <v>23.329000000000001</v>
      </c>
      <c r="K845" s="36">
        <v>821.51</v>
      </c>
      <c r="L845" s="36">
        <v>825.84</v>
      </c>
      <c r="M845" s="36">
        <v>821.51</v>
      </c>
    </row>
    <row r="846" spans="3:13" x14ac:dyDescent="0.25">
      <c r="C846" s="15">
        <f t="shared" si="40"/>
        <v>45322</v>
      </c>
      <c r="D846" s="35">
        <v>45304</v>
      </c>
      <c r="E846" s="36">
        <v>280456.90999999997</v>
      </c>
      <c r="F846" s="36">
        <v>42810.84</v>
      </c>
      <c r="G846" s="36">
        <v>237646.05</v>
      </c>
      <c r="H846" s="36">
        <v>0</v>
      </c>
      <c r="I846" s="36">
        <v>23.194700000000001</v>
      </c>
      <c r="J846" s="36">
        <v>23.329000000000001</v>
      </c>
      <c r="K846" s="36">
        <v>821.51</v>
      </c>
      <c r="L846" s="36">
        <v>825.84</v>
      </c>
      <c r="M846" s="36">
        <v>821.51</v>
      </c>
    </row>
    <row r="847" spans="3:13" x14ac:dyDescent="0.25">
      <c r="C847" s="15">
        <f t="shared" si="40"/>
        <v>45322</v>
      </c>
      <c r="D847" s="35">
        <v>45303</v>
      </c>
      <c r="E847" s="36">
        <v>280456.90999999997</v>
      </c>
      <c r="F847" s="36">
        <v>42810.84</v>
      </c>
      <c r="G847" s="36">
        <v>237646.05</v>
      </c>
      <c r="H847" s="36">
        <v>4</v>
      </c>
      <c r="I847" s="36">
        <v>23.194700000000001</v>
      </c>
      <c r="J847" s="36">
        <v>23.329000000000001</v>
      </c>
      <c r="K847" s="36">
        <v>821.51</v>
      </c>
      <c r="L847" s="36">
        <v>825.84</v>
      </c>
      <c r="M847" s="36">
        <v>821.51</v>
      </c>
    </row>
    <row r="848" spans="3:13" x14ac:dyDescent="0.25">
      <c r="C848" s="15">
        <f t="shared" si="40"/>
        <v>45322</v>
      </c>
      <c r="D848" s="35">
        <v>45302</v>
      </c>
      <c r="E848" s="36">
        <v>281083.46999999997</v>
      </c>
      <c r="F848" s="36">
        <v>42517.57</v>
      </c>
      <c r="G848" s="36">
        <v>238565.89</v>
      </c>
      <c r="H848" s="36">
        <v>67</v>
      </c>
      <c r="I848" s="36">
        <v>22.750900000000001</v>
      </c>
      <c r="J848" s="36">
        <v>22.704999999999998</v>
      </c>
      <c r="K848" s="36">
        <v>821.71</v>
      </c>
      <c r="L848" s="36">
        <v>825.89</v>
      </c>
      <c r="M848" s="36">
        <v>821.71</v>
      </c>
    </row>
    <row r="849" spans="3:13" x14ac:dyDescent="0.25">
      <c r="C849" s="15">
        <f t="shared" si="40"/>
        <v>45322</v>
      </c>
      <c r="D849" s="35">
        <v>45301</v>
      </c>
      <c r="E849" s="36">
        <v>280677.78000000003</v>
      </c>
      <c r="F849" s="36">
        <v>41911.71</v>
      </c>
      <c r="G849" s="36">
        <v>238766.06</v>
      </c>
      <c r="H849" s="36">
        <v>128</v>
      </c>
      <c r="I849" s="36">
        <v>22.900500000000001</v>
      </c>
      <c r="J849" s="36">
        <v>23.065999999999999</v>
      </c>
      <c r="K849" s="36">
        <v>820.61</v>
      </c>
      <c r="L849" s="36">
        <v>826.47</v>
      </c>
      <c r="M849" s="36">
        <v>820.61</v>
      </c>
    </row>
    <row r="850" spans="3:13" x14ac:dyDescent="0.25">
      <c r="C850" s="15">
        <f t="shared" si="40"/>
        <v>45322</v>
      </c>
      <c r="D850" s="35">
        <v>45300</v>
      </c>
      <c r="E850" s="36">
        <v>280763.28000000003</v>
      </c>
      <c r="F850" s="36">
        <v>41911.71</v>
      </c>
      <c r="G850" s="36">
        <v>238851.58</v>
      </c>
      <c r="H850" s="36">
        <v>14</v>
      </c>
      <c r="I850" s="36">
        <v>22.9818</v>
      </c>
      <c r="J850" s="36">
        <v>23.091000000000001</v>
      </c>
      <c r="K850" s="36">
        <v>821.74</v>
      </c>
      <c r="L850" s="36">
        <v>826.91</v>
      </c>
      <c r="M850" s="36">
        <v>821.74</v>
      </c>
    </row>
    <row r="851" spans="3:13" x14ac:dyDescent="0.25">
      <c r="C851" s="15">
        <f t="shared" si="40"/>
        <v>45322</v>
      </c>
      <c r="D851" s="35">
        <v>45299</v>
      </c>
      <c r="E851" s="36">
        <v>281312.69</v>
      </c>
      <c r="F851" s="36">
        <v>41911.71</v>
      </c>
      <c r="G851" s="36">
        <v>239400.97</v>
      </c>
      <c r="H851" s="36">
        <v>36</v>
      </c>
      <c r="I851" s="36">
        <v>23.110099999999999</v>
      </c>
      <c r="J851" s="36">
        <v>23.31</v>
      </c>
      <c r="K851" s="36">
        <v>823.29</v>
      </c>
      <c r="L851" s="36">
        <v>827.35</v>
      </c>
      <c r="M851" s="36">
        <v>823.29</v>
      </c>
    </row>
    <row r="852" spans="3:13" x14ac:dyDescent="0.25">
      <c r="C852" s="15">
        <f t="shared" si="40"/>
        <v>45322</v>
      </c>
      <c r="D852" s="35">
        <v>45298</v>
      </c>
      <c r="E852" s="36">
        <v>281148.38</v>
      </c>
      <c r="F852" s="36">
        <v>41911.71</v>
      </c>
      <c r="G852" s="36">
        <v>239236.67</v>
      </c>
      <c r="H852" s="36">
        <v>0</v>
      </c>
      <c r="I852" s="36">
        <v>23.192</v>
      </c>
      <c r="J852" s="36">
        <v>23.315000000000001</v>
      </c>
      <c r="K852" s="36">
        <v>822.72</v>
      </c>
      <c r="L852" s="36">
        <v>828.04</v>
      </c>
      <c r="M852" s="36">
        <v>822.72</v>
      </c>
    </row>
    <row r="853" spans="3:13" x14ac:dyDescent="0.25">
      <c r="C853" s="15">
        <f t="shared" si="40"/>
        <v>45322</v>
      </c>
      <c r="D853" s="35">
        <v>45297</v>
      </c>
      <c r="E853" s="36">
        <v>281148.38</v>
      </c>
      <c r="F853" s="36">
        <v>41911.71</v>
      </c>
      <c r="G853" s="36">
        <v>239236.67</v>
      </c>
      <c r="H853" s="36">
        <v>0</v>
      </c>
      <c r="I853" s="36">
        <v>23.192</v>
      </c>
      <c r="J853" s="36">
        <v>23.315000000000001</v>
      </c>
      <c r="K853" s="36">
        <v>822.72</v>
      </c>
      <c r="L853" s="36">
        <v>828.04</v>
      </c>
      <c r="M853" s="36">
        <v>822.72</v>
      </c>
    </row>
    <row r="854" spans="3:13" x14ac:dyDescent="0.25">
      <c r="C854" s="15">
        <f t="shared" si="40"/>
        <v>45322</v>
      </c>
      <c r="D854" s="35">
        <v>45296</v>
      </c>
      <c r="E854" s="36">
        <v>281148.38</v>
      </c>
      <c r="F854" s="36">
        <v>41911.71</v>
      </c>
      <c r="G854" s="36">
        <v>239236.67</v>
      </c>
      <c r="H854" s="36">
        <v>1</v>
      </c>
      <c r="I854" s="36">
        <v>23.192</v>
      </c>
      <c r="J854" s="36">
        <v>23.315000000000001</v>
      </c>
      <c r="K854" s="36">
        <v>822.72</v>
      </c>
      <c r="L854" s="36">
        <v>828.04</v>
      </c>
      <c r="M854" s="36">
        <v>822.72</v>
      </c>
    </row>
    <row r="855" spans="3:13" x14ac:dyDescent="0.25">
      <c r="C855" s="15">
        <f t="shared" si="40"/>
        <v>45322</v>
      </c>
      <c r="D855" s="35">
        <v>45295</v>
      </c>
      <c r="E855" s="36">
        <v>280532.46999999997</v>
      </c>
      <c r="F855" s="36">
        <v>46285.63</v>
      </c>
      <c r="G855" s="36">
        <v>234246.84</v>
      </c>
      <c r="H855" s="36">
        <v>10</v>
      </c>
      <c r="I855" s="36">
        <v>23.0108</v>
      </c>
      <c r="J855" s="36">
        <v>23.187000000000001</v>
      </c>
      <c r="K855" s="36">
        <v>820.21</v>
      </c>
      <c r="L855" s="36">
        <v>846.18</v>
      </c>
      <c r="M855" s="36">
        <v>820.21</v>
      </c>
    </row>
    <row r="856" spans="3:13" x14ac:dyDescent="0.25">
      <c r="C856" s="15">
        <f t="shared" si="40"/>
        <v>45322</v>
      </c>
      <c r="D856" s="35">
        <v>45294</v>
      </c>
      <c r="E856" s="36">
        <v>279959.13</v>
      </c>
      <c r="F856" s="36">
        <v>45692.04</v>
      </c>
      <c r="G856" s="36">
        <v>234267.11</v>
      </c>
      <c r="H856" s="36">
        <v>151</v>
      </c>
      <c r="I856" s="36">
        <v>22.9895</v>
      </c>
      <c r="J856" s="36">
        <v>23.157</v>
      </c>
      <c r="K856" s="36">
        <v>836.31</v>
      </c>
      <c r="L856" s="36">
        <v>847.35</v>
      </c>
      <c r="M856" s="36">
        <v>836.31</v>
      </c>
    </row>
    <row r="857" spans="3:13" x14ac:dyDescent="0.25">
      <c r="C857" s="15">
        <f t="shared" si="40"/>
        <v>45322</v>
      </c>
      <c r="D857" s="35">
        <v>45293</v>
      </c>
      <c r="E857" s="36">
        <v>278453.44</v>
      </c>
      <c r="F857" s="36">
        <v>44193.66</v>
      </c>
      <c r="G857" s="36">
        <v>234259.8</v>
      </c>
      <c r="H857" s="36">
        <v>317</v>
      </c>
      <c r="I857" s="36">
        <v>23.663799999999998</v>
      </c>
      <c r="J857" s="36">
        <v>23.952999999999999</v>
      </c>
      <c r="K857" s="36">
        <v>840.93</v>
      </c>
      <c r="L857" s="36">
        <v>848.21</v>
      </c>
      <c r="M857" s="36">
        <v>840.93</v>
      </c>
    </row>
    <row r="858" spans="3:13" x14ac:dyDescent="0.25">
      <c r="C858" s="15">
        <f t="shared" si="40"/>
        <v>45322</v>
      </c>
      <c r="D858" s="35">
        <v>45292</v>
      </c>
      <c r="E858" s="36">
        <v>277869.75</v>
      </c>
      <c r="F858" s="36">
        <v>44193.66</v>
      </c>
      <c r="G858" s="36">
        <v>233676.11</v>
      </c>
      <c r="H858" s="36">
        <v>0</v>
      </c>
      <c r="I858" s="36">
        <v>23.795300000000001</v>
      </c>
      <c r="J858" s="36">
        <v>24.085999999999999</v>
      </c>
      <c r="K858" s="36">
        <v>841.83</v>
      </c>
      <c r="L858" s="36">
        <v>850.84</v>
      </c>
      <c r="M858" s="36">
        <v>841.83</v>
      </c>
    </row>
    <row r="859" spans="3:13" x14ac:dyDescent="0.25">
      <c r="C859" s="15">
        <f t="shared" si="40"/>
        <v>45291</v>
      </c>
      <c r="D859" s="35">
        <v>45291</v>
      </c>
      <c r="E859" s="36">
        <v>277869.75</v>
      </c>
      <c r="F859" s="36">
        <v>44193.66</v>
      </c>
      <c r="G859" s="36">
        <v>233676.11</v>
      </c>
      <c r="H859" s="36">
        <v>0</v>
      </c>
      <c r="I859" s="36">
        <v>23.795300000000001</v>
      </c>
      <c r="J859" s="36">
        <v>24.085999999999999</v>
      </c>
      <c r="K859" s="36">
        <v>841.83</v>
      </c>
      <c r="L859" s="36">
        <v>850.84</v>
      </c>
      <c r="M859" s="36">
        <v>841.83</v>
      </c>
    </row>
    <row r="860" spans="3:13" x14ac:dyDescent="0.25">
      <c r="C860" s="15">
        <f t="shared" si="40"/>
        <v>45291</v>
      </c>
      <c r="D860" s="35">
        <v>45290</v>
      </c>
      <c r="E860" s="36">
        <v>277869.75</v>
      </c>
      <c r="F860" s="36">
        <v>44193.66</v>
      </c>
      <c r="G860" s="36">
        <v>233676.11</v>
      </c>
      <c r="H860" s="36">
        <v>0</v>
      </c>
      <c r="I860" s="36">
        <v>23.795300000000001</v>
      </c>
      <c r="J860" s="36">
        <v>24.085999999999999</v>
      </c>
      <c r="K860" s="36">
        <v>841.83</v>
      </c>
      <c r="L860" s="36">
        <v>850.84</v>
      </c>
      <c r="M860" s="36">
        <v>841.83</v>
      </c>
    </row>
    <row r="861" spans="3:13" x14ac:dyDescent="0.25">
      <c r="C861" s="15">
        <f t="shared" si="40"/>
        <v>45291</v>
      </c>
      <c r="D861" s="35">
        <v>45289</v>
      </c>
      <c r="E861" s="36">
        <v>277869.75</v>
      </c>
      <c r="F861" s="36">
        <v>44193.66</v>
      </c>
      <c r="G861" s="36">
        <v>233676.11</v>
      </c>
      <c r="H861" s="36">
        <v>9</v>
      </c>
      <c r="I861" s="36">
        <v>23.795300000000001</v>
      </c>
      <c r="J861" s="36">
        <v>24.085999999999999</v>
      </c>
      <c r="K861" s="36">
        <v>841.83</v>
      </c>
      <c r="L861" s="36">
        <v>850.84</v>
      </c>
      <c r="M861" s="36">
        <v>841.83</v>
      </c>
    </row>
    <row r="862" spans="3:13" x14ac:dyDescent="0.25">
      <c r="C862" s="15">
        <f t="shared" si="40"/>
        <v>45291</v>
      </c>
      <c r="D862" s="35">
        <v>45288</v>
      </c>
      <c r="E862" s="36">
        <v>276802.25</v>
      </c>
      <c r="F862" s="36">
        <v>44193.66</v>
      </c>
      <c r="G862" s="36">
        <v>232608.59</v>
      </c>
      <c r="H862" s="36">
        <v>28</v>
      </c>
      <c r="I862" s="36">
        <v>23.974299999999999</v>
      </c>
      <c r="J862" s="36">
        <v>24.372</v>
      </c>
      <c r="K862" s="36">
        <v>853.85</v>
      </c>
      <c r="L862" s="36">
        <v>849.91</v>
      </c>
      <c r="M862" s="36">
        <v>853.85</v>
      </c>
    </row>
    <row r="863" spans="3:13" x14ac:dyDescent="0.25">
      <c r="C863" s="15">
        <f t="shared" si="40"/>
        <v>45291</v>
      </c>
      <c r="D863" s="35">
        <v>45287</v>
      </c>
      <c r="E863" s="36">
        <v>275543.44</v>
      </c>
      <c r="F863" s="36">
        <v>44193.66</v>
      </c>
      <c r="G863" s="36">
        <v>231349.75</v>
      </c>
      <c r="H863" s="36">
        <v>23</v>
      </c>
      <c r="I863" s="36">
        <v>24.265999999999998</v>
      </c>
      <c r="J863" s="36">
        <v>24.375</v>
      </c>
      <c r="K863" s="36">
        <v>851.4</v>
      </c>
      <c r="L863" s="36">
        <v>846.08</v>
      </c>
      <c r="M863" s="36">
        <v>851.4</v>
      </c>
    </row>
    <row r="864" spans="3:13" x14ac:dyDescent="0.25">
      <c r="C864" s="15">
        <f t="shared" si="40"/>
        <v>45291</v>
      </c>
      <c r="D864" s="35">
        <v>45286</v>
      </c>
      <c r="E864" s="36">
        <v>275551.59000000003</v>
      </c>
      <c r="F864" s="36">
        <v>44764.5</v>
      </c>
      <c r="G864" s="36">
        <v>230787.08</v>
      </c>
      <c r="H864" s="36">
        <v>137</v>
      </c>
      <c r="I864" s="36">
        <v>24.2258</v>
      </c>
      <c r="J864" s="36">
        <v>24.143999999999998</v>
      </c>
      <c r="K864" s="36">
        <v>850.79</v>
      </c>
      <c r="L864" s="36">
        <v>845.89</v>
      </c>
      <c r="M864" s="36">
        <v>850.79</v>
      </c>
    </row>
    <row r="865" spans="3:13" x14ac:dyDescent="0.25">
      <c r="C865" s="15">
        <f t="shared" si="40"/>
        <v>45291</v>
      </c>
      <c r="D865" s="35">
        <v>45285</v>
      </c>
      <c r="E865" s="36">
        <v>274929.59000000003</v>
      </c>
      <c r="F865" s="36">
        <v>47660.61</v>
      </c>
      <c r="G865" s="36">
        <v>227268.98</v>
      </c>
      <c r="H865" s="36">
        <v>0</v>
      </c>
      <c r="I865" s="36">
        <v>24.188300000000002</v>
      </c>
      <c r="J865" s="36">
        <v>24.29</v>
      </c>
      <c r="K865" s="36">
        <v>848.75</v>
      </c>
      <c r="L865" s="36">
        <v>846.65</v>
      </c>
      <c r="M865" s="36">
        <v>848.75</v>
      </c>
    </row>
    <row r="866" spans="3:13" x14ac:dyDescent="0.25">
      <c r="C866" s="15">
        <f t="shared" si="40"/>
        <v>45291</v>
      </c>
      <c r="D866" s="35">
        <v>45284</v>
      </c>
      <c r="E866" s="36">
        <v>274929.59000000003</v>
      </c>
      <c r="F866" s="36">
        <v>47660.61</v>
      </c>
      <c r="G866" s="36">
        <v>227268.98</v>
      </c>
      <c r="H866" s="36">
        <v>0</v>
      </c>
      <c r="I866" s="36">
        <v>24.188300000000002</v>
      </c>
      <c r="J866" s="36">
        <v>24.29</v>
      </c>
      <c r="K866" s="36">
        <v>852.16</v>
      </c>
      <c r="L866" s="36">
        <v>846.84</v>
      </c>
      <c r="M866" s="36">
        <v>852.16</v>
      </c>
    </row>
    <row r="867" spans="3:13" x14ac:dyDescent="0.25">
      <c r="C867" s="15">
        <f t="shared" si="40"/>
        <v>45291</v>
      </c>
      <c r="D867" s="35">
        <v>45283</v>
      </c>
      <c r="E867" s="36">
        <v>274929.59000000003</v>
      </c>
      <c r="F867" s="36">
        <v>47660.61</v>
      </c>
      <c r="G867" s="36">
        <v>227268.98</v>
      </c>
      <c r="H867" s="36">
        <v>0</v>
      </c>
      <c r="I867" s="36">
        <v>24.188300000000002</v>
      </c>
      <c r="J867" s="36">
        <v>24.29</v>
      </c>
      <c r="K867" s="36">
        <v>852.16</v>
      </c>
      <c r="L867" s="36">
        <v>846.84</v>
      </c>
      <c r="M867" s="36">
        <v>852.16</v>
      </c>
    </row>
    <row r="868" spans="3:13" x14ac:dyDescent="0.25">
      <c r="C868" s="15">
        <f t="shared" si="40"/>
        <v>45291</v>
      </c>
      <c r="D868" s="35">
        <v>45282</v>
      </c>
      <c r="E868" s="36">
        <v>274929.59000000003</v>
      </c>
      <c r="F868" s="36">
        <v>47660.61</v>
      </c>
      <c r="G868" s="36">
        <v>227268.98</v>
      </c>
      <c r="H868" s="36">
        <v>17</v>
      </c>
      <c r="I868" s="36">
        <v>24.188300000000002</v>
      </c>
      <c r="J868" s="36">
        <v>24.29</v>
      </c>
      <c r="K868" s="36">
        <v>852.16</v>
      </c>
      <c r="L868" s="36">
        <v>846.84</v>
      </c>
      <c r="M868" s="36">
        <v>852.16</v>
      </c>
    </row>
    <row r="869" spans="3:13" x14ac:dyDescent="0.25">
      <c r="C869" s="15">
        <f t="shared" si="40"/>
        <v>45291</v>
      </c>
      <c r="D869" s="35">
        <v>45281</v>
      </c>
      <c r="E869" s="36">
        <v>274022.53000000003</v>
      </c>
      <c r="F869" s="36">
        <v>46719.13</v>
      </c>
      <c r="G869" s="36">
        <v>227303.41</v>
      </c>
      <c r="H869" s="36">
        <v>467</v>
      </c>
      <c r="I869" s="36">
        <v>24.405000000000001</v>
      </c>
      <c r="J869" s="36">
        <v>24.306999999999999</v>
      </c>
      <c r="K869" s="36">
        <v>846.06</v>
      </c>
      <c r="L869" s="36">
        <v>846.48</v>
      </c>
      <c r="M869" s="36">
        <v>846.06</v>
      </c>
    </row>
    <row r="870" spans="3:13" x14ac:dyDescent="0.25">
      <c r="C870" s="15">
        <f t="shared" si="40"/>
        <v>45291</v>
      </c>
      <c r="D870" s="35">
        <v>45280</v>
      </c>
      <c r="E870" s="36">
        <v>274629.03000000003</v>
      </c>
      <c r="F870" s="36">
        <v>46719.13</v>
      </c>
      <c r="G870" s="36">
        <v>227909.91</v>
      </c>
      <c r="H870" s="36">
        <v>198</v>
      </c>
      <c r="I870" s="36">
        <v>24.147300000000001</v>
      </c>
      <c r="J870" s="36">
        <v>24.347000000000001</v>
      </c>
      <c r="K870" s="36">
        <v>842.17</v>
      </c>
      <c r="L870" s="36">
        <v>846.37</v>
      </c>
      <c r="M870" s="36">
        <v>842.17</v>
      </c>
    </row>
    <row r="871" spans="3:13" x14ac:dyDescent="0.25">
      <c r="C871" s="15">
        <f t="shared" si="40"/>
        <v>45291</v>
      </c>
      <c r="D871" s="35">
        <v>45279</v>
      </c>
      <c r="E871" s="36">
        <v>272017.5</v>
      </c>
      <c r="F871" s="36">
        <v>46129.93</v>
      </c>
      <c r="G871" s="36">
        <v>225887.56</v>
      </c>
      <c r="H871" s="36">
        <v>128</v>
      </c>
      <c r="I871" s="36">
        <v>24.051600000000001</v>
      </c>
      <c r="J871" s="36">
        <v>24.04</v>
      </c>
      <c r="K871" s="36">
        <v>840.21</v>
      </c>
      <c r="L871" s="36">
        <v>847.51</v>
      </c>
      <c r="M871" s="36">
        <v>840.21</v>
      </c>
    </row>
    <row r="872" spans="3:13" x14ac:dyDescent="0.25">
      <c r="C872" s="15">
        <f t="shared" si="40"/>
        <v>45291</v>
      </c>
      <c r="D872" s="35">
        <v>45278</v>
      </c>
      <c r="E872" s="36">
        <v>270200.63</v>
      </c>
      <c r="F872" s="36">
        <v>45498.43</v>
      </c>
      <c r="G872" s="36">
        <v>224702.2</v>
      </c>
      <c r="H872" s="36">
        <v>127</v>
      </c>
      <c r="I872" s="36">
        <v>23.804500000000001</v>
      </c>
      <c r="J872" s="36">
        <v>23.831</v>
      </c>
      <c r="K872" s="36">
        <v>838.64</v>
      </c>
      <c r="L872" s="36">
        <v>846.07</v>
      </c>
      <c r="M872" s="36">
        <v>838.64</v>
      </c>
    </row>
    <row r="873" spans="3:13" x14ac:dyDescent="0.25">
      <c r="C873" s="15">
        <f t="shared" si="40"/>
        <v>45291</v>
      </c>
      <c r="D873" s="35">
        <v>45277</v>
      </c>
      <c r="E873" s="36">
        <v>269695.28000000003</v>
      </c>
      <c r="F873" s="36">
        <v>45498.43</v>
      </c>
      <c r="G873" s="36">
        <v>224196.86</v>
      </c>
      <c r="H873" s="36">
        <v>0</v>
      </c>
      <c r="I873" s="36">
        <v>23.855599999999999</v>
      </c>
      <c r="J873" s="36">
        <v>23.87</v>
      </c>
      <c r="K873" s="36">
        <v>843.86</v>
      </c>
      <c r="L873" s="36">
        <v>847.37</v>
      </c>
      <c r="M873" s="36">
        <v>843.86</v>
      </c>
    </row>
    <row r="874" spans="3:13" x14ac:dyDescent="0.25">
      <c r="C874" s="15">
        <f t="shared" si="40"/>
        <v>45291</v>
      </c>
      <c r="D874" s="35">
        <v>45276</v>
      </c>
      <c r="E874" s="36">
        <v>269695.28000000003</v>
      </c>
      <c r="F874" s="36">
        <v>45498.43</v>
      </c>
      <c r="G874" s="36">
        <v>224196.86</v>
      </c>
      <c r="H874" s="36">
        <v>0</v>
      </c>
      <c r="I874" s="36">
        <v>23.855599999999999</v>
      </c>
      <c r="J874" s="36">
        <v>23.87</v>
      </c>
      <c r="K874" s="36">
        <v>843.86</v>
      </c>
      <c r="L874" s="36">
        <v>847.37</v>
      </c>
      <c r="M874" s="36">
        <v>843.86</v>
      </c>
    </row>
    <row r="875" spans="3:13" x14ac:dyDescent="0.25">
      <c r="C875" s="15">
        <f t="shared" si="40"/>
        <v>45291</v>
      </c>
      <c r="D875" s="35">
        <v>45275</v>
      </c>
      <c r="E875" s="36">
        <v>269695.28000000003</v>
      </c>
      <c r="F875" s="36">
        <v>45498.43</v>
      </c>
      <c r="G875" s="36">
        <v>224196.86</v>
      </c>
      <c r="H875" s="36">
        <v>2</v>
      </c>
      <c r="I875" s="36">
        <v>23.855599999999999</v>
      </c>
      <c r="J875" s="36">
        <v>23.87</v>
      </c>
      <c r="K875" s="36">
        <v>843.86</v>
      </c>
      <c r="L875" s="36">
        <v>847.37</v>
      </c>
      <c r="M875" s="36">
        <v>843.86</v>
      </c>
    </row>
    <row r="876" spans="3:13" x14ac:dyDescent="0.25">
      <c r="C876" s="15">
        <f t="shared" si="40"/>
        <v>45291</v>
      </c>
      <c r="D876" s="35">
        <v>45274</v>
      </c>
      <c r="E876" s="36">
        <v>268519.19</v>
      </c>
      <c r="F876" s="36">
        <v>45498.43</v>
      </c>
      <c r="G876" s="36">
        <v>223020.75</v>
      </c>
      <c r="H876" s="36">
        <v>9</v>
      </c>
      <c r="I876" s="36">
        <v>24.1844</v>
      </c>
      <c r="J876" s="36">
        <v>24.096</v>
      </c>
      <c r="K876" s="36">
        <v>834.44</v>
      </c>
      <c r="L876" s="36">
        <v>845.12</v>
      </c>
      <c r="M876" s="36">
        <v>834.44</v>
      </c>
    </row>
    <row r="877" spans="3:13" x14ac:dyDescent="0.25">
      <c r="C877" s="15">
        <f t="shared" si="40"/>
        <v>45291</v>
      </c>
      <c r="D877" s="35">
        <v>45273</v>
      </c>
      <c r="E877" s="36">
        <v>267905</v>
      </c>
      <c r="F877" s="36">
        <v>44886.38</v>
      </c>
      <c r="G877" s="36">
        <v>223018.63</v>
      </c>
      <c r="H877" s="36">
        <v>156</v>
      </c>
      <c r="I877" s="36">
        <v>23.815000000000001</v>
      </c>
      <c r="J877" s="36">
        <v>22.638999999999999</v>
      </c>
      <c r="K877" s="36">
        <v>812.32</v>
      </c>
      <c r="L877" s="36">
        <v>817.9</v>
      </c>
      <c r="M877" s="36">
        <v>812.32</v>
      </c>
    </row>
    <row r="878" spans="3:13" x14ac:dyDescent="0.25">
      <c r="C878" s="15">
        <f t="shared" si="40"/>
        <v>45291</v>
      </c>
      <c r="D878" s="35">
        <v>45272</v>
      </c>
      <c r="E878" s="36">
        <v>268629.90999999997</v>
      </c>
      <c r="F878" s="36">
        <v>45512.3</v>
      </c>
      <c r="G878" s="36">
        <v>223117.59</v>
      </c>
      <c r="H878" s="36">
        <v>119</v>
      </c>
      <c r="I878" s="36">
        <v>22.7743</v>
      </c>
      <c r="J878" s="36">
        <v>22.728000000000002</v>
      </c>
      <c r="K878" s="36">
        <v>812.18</v>
      </c>
      <c r="L878" s="36">
        <v>815.94</v>
      </c>
      <c r="M878" s="36">
        <v>812.18</v>
      </c>
    </row>
    <row r="879" spans="3:13" x14ac:dyDescent="0.25">
      <c r="C879" s="15">
        <f t="shared" si="40"/>
        <v>45291</v>
      </c>
      <c r="D879" s="35">
        <v>45271</v>
      </c>
      <c r="E879" s="36">
        <v>267536.71999999997</v>
      </c>
      <c r="F879" s="36">
        <v>44913.41</v>
      </c>
      <c r="G879" s="36">
        <v>222623.28</v>
      </c>
      <c r="H879" s="36">
        <v>123</v>
      </c>
      <c r="I879" s="36">
        <v>22.819500000000001</v>
      </c>
      <c r="J879" s="36">
        <v>22.773</v>
      </c>
      <c r="K879" s="36">
        <v>818.53</v>
      </c>
      <c r="L879" s="36">
        <v>831.35</v>
      </c>
      <c r="M879" s="36">
        <v>818.53</v>
      </c>
    </row>
    <row r="880" spans="3:13" x14ac:dyDescent="0.25">
      <c r="C880" s="15">
        <f t="shared" si="40"/>
        <v>45291</v>
      </c>
      <c r="D880" s="35">
        <v>45270</v>
      </c>
      <c r="E880" s="36">
        <v>267542.84000000003</v>
      </c>
      <c r="F880" s="36">
        <v>44913.41</v>
      </c>
      <c r="G880" s="36">
        <v>222629.42</v>
      </c>
      <c r="H880" s="36">
        <v>0</v>
      </c>
      <c r="I880" s="36">
        <v>23.000599999999999</v>
      </c>
      <c r="J880" s="36">
        <v>22.971</v>
      </c>
      <c r="K880" s="36">
        <v>832.47</v>
      </c>
      <c r="L880" s="36">
        <v>832.05</v>
      </c>
      <c r="M880" s="36">
        <v>832.47</v>
      </c>
    </row>
    <row r="881" spans="3:13" x14ac:dyDescent="0.25">
      <c r="C881" s="15">
        <f t="shared" si="40"/>
        <v>45291</v>
      </c>
      <c r="D881" s="35">
        <v>45269</v>
      </c>
      <c r="E881" s="36">
        <v>267542.84000000003</v>
      </c>
      <c r="F881" s="36">
        <v>44913.41</v>
      </c>
      <c r="G881" s="36">
        <v>222629.42</v>
      </c>
      <c r="H881" s="36">
        <v>0</v>
      </c>
      <c r="I881" s="36">
        <v>23.000599999999999</v>
      </c>
      <c r="J881" s="36">
        <v>22.971</v>
      </c>
      <c r="K881" s="36">
        <v>832.47</v>
      </c>
      <c r="L881" s="36">
        <v>832.05</v>
      </c>
      <c r="M881" s="36">
        <v>832.47</v>
      </c>
    </row>
    <row r="882" spans="3:13" x14ac:dyDescent="0.25">
      <c r="C882" s="15">
        <f t="shared" si="40"/>
        <v>45291</v>
      </c>
      <c r="D882" s="35">
        <v>45268</v>
      </c>
      <c r="E882" s="36">
        <v>267542.84000000003</v>
      </c>
      <c r="F882" s="36">
        <v>44913.41</v>
      </c>
      <c r="G882" s="36">
        <v>222629.42</v>
      </c>
      <c r="H882" s="36">
        <v>0</v>
      </c>
      <c r="I882" s="36">
        <v>23.000599999999999</v>
      </c>
      <c r="J882" s="36">
        <v>22.971</v>
      </c>
      <c r="K882" s="36">
        <v>832.47</v>
      </c>
      <c r="L882" s="36">
        <v>832.05</v>
      </c>
      <c r="M882" s="36">
        <v>832.47</v>
      </c>
    </row>
    <row r="883" spans="3:13" x14ac:dyDescent="0.25">
      <c r="C883" s="15">
        <f t="shared" si="40"/>
        <v>45291</v>
      </c>
      <c r="D883" s="35">
        <v>45267</v>
      </c>
      <c r="E883" s="36">
        <v>266939.63</v>
      </c>
      <c r="F883" s="36">
        <v>44913.41</v>
      </c>
      <c r="G883" s="36">
        <v>222026.2</v>
      </c>
      <c r="H883" s="36">
        <v>35</v>
      </c>
      <c r="I883" s="36">
        <v>23.8017</v>
      </c>
      <c r="J883" s="36">
        <v>23.731999999999999</v>
      </c>
      <c r="K883" s="36">
        <v>833.3</v>
      </c>
      <c r="L883" s="36">
        <v>834.56</v>
      </c>
      <c r="M883" s="36">
        <v>833.3</v>
      </c>
    </row>
    <row r="884" spans="3:13" x14ac:dyDescent="0.25">
      <c r="C884" s="15">
        <f t="shared" si="40"/>
        <v>45291</v>
      </c>
      <c r="D884" s="35">
        <v>45266</v>
      </c>
      <c r="E884" s="36">
        <v>266703.65999999997</v>
      </c>
      <c r="F884" s="36">
        <v>44357.01</v>
      </c>
      <c r="G884" s="36">
        <v>222346.64</v>
      </c>
      <c r="H884" s="36">
        <v>112</v>
      </c>
      <c r="I884" s="36">
        <v>23.8993</v>
      </c>
      <c r="J884" s="36">
        <v>23.888999999999999</v>
      </c>
      <c r="K884" s="36">
        <v>834.54</v>
      </c>
      <c r="L884" s="36">
        <v>859.68</v>
      </c>
      <c r="M884" s="36">
        <v>834.54</v>
      </c>
    </row>
    <row r="885" spans="3:13" x14ac:dyDescent="0.25">
      <c r="C885" s="15">
        <f t="shared" si="40"/>
        <v>45291</v>
      </c>
      <c r="D885" s="35">
        <v>45265</v>
      </c>
      <c r="E885" s="36">
        <v>266704.75</v>
      </c>
      <c r="F885" s="36">
        <v>44357.01</v>
      </c>
      <c r="G885" s="36">
        <v>222347.73</v>
      </c>
      <c r="H885" s="36">
        <v>124</v>
      </c>
      <c r="I885" s="36">
        <v>24.158799999999999</v>
      </c>
      <c r="J885" s="36">
        <v>24.201000000000001</v>
      </c>
      <c r="K885" s="36">
        <v>846.01</v>
      </c>
      <c r="L885" s="36">
        <v>861.26</v>
      </c>
      <c r="M885" s="36">
        <v>846.01</v>
      </c>
    </row>
    <row r="886" spans="3:13" x14ac:dyDescent="0.25">
      <c r="C886" s="15">
        <f t="shared" si="40"/>
        <v>45291</v>
      </c>
      <c r="D886" s="35">
        <v>45264</v>
      </c>
      <c r="E886" s="36">
        <v>266777.84000000003</v>
      </c>
      <c r="F886" s="36">
        <v>43825.67</v>
      </c>
      <c r="G886" s="36">
        <v>222952.17</v>
      </c>
      <c r="H886" s="36">
        <v>205</v>
      </c>
      <c r="I886" s="36">
        <v>24.505500000000001</v>
      </c>
      <c r="J886" s="36">
        <v>24.555</v>
      </c>
      <c r="K886" s="36">
        <v>870.92</v>
      </c>
      <c r="L886" s="36">
        <v>861.68</v>
      </c>
      <c r="M886" s="36">
        <v>870.92</v>
      </c>
    </row>
    <row r="887" spans="3:13" x14ac:dyDescent="0.25">
      <c r="C887" s="15">
        <f t="shared" si="40"/>
        <v>45291</v>
      </c>
      <c r="D887" s="35">
        <v>45263</v>
      </c>
      <c r="E887" s="36">
        <v>267080.28000000003</v>
      </c>
      <c r="F887" s="36">
        <v>42888.29</v>
      </c>
      <c r="G887" s="36">
        <v>224191.98</v>
      </c>
      <c r="H887" s="36">
        <v>0</v>
      </c>
      <c r="I887" s="36">
        <v>25.486000000000001</v>
      </c>
      <c r="J887" s="36">
        <v>25.498999999999999</v>
      </c>
      <c r="K887" s="36">
        <v>865.09</v>
      </c>
      <c r="L887" s="36">
        <v>863.27</v>
      </c>
      <c r="M887" s="36">
        <v>865.09</v>
      </c>
    </row>
    <row r="888" spans="3:13" x14ac:dyDescent="0.25">
      <c r="C888" s="15">
        <f t="shared" si="40"/>
        <v>45291</v>
      </c>
      <c r="D888" s="35">
        <v>45262</v>
      </c>
      <c r="E888" s="36">
        <v>267080.28000000003</v>
      </c>
      <c r="F888" s="36">
        <v>42888.29</v>
      </c>
      <c r="G888" s="36">
        <v>224191.98</v>
      </c>
      <c r="H888" s="36">
        <v>0</v>
      </c>
      <c r="I888" s="36">
        <v>25.486000000000001</v>
      </c>
      <c r="J888" s="36">
        <v>25.498999999999999</v>
      </c>
      <c r="K888" s="36">
        <v>865.09</v>
      </c>
      <c r="L888" s="36">
        <v>863.27</v>
      </c>
      <c r="M888" s="36">
        <v>865.09</v>
      </c>
    </row>
    <row r="889" spans="3:13" x14ac:dyDescent="0.25">
      <c r="C889" s="15">
        <f t="shared" si="40"/>
        <v>45291</v>
      </c>
      <c r="D889" s="35">
        <v>45261</v>
      </c>
      <c r="E889" s="36">
        <v>267080.28000000003</v>
      </c>
      <c r="F889" s="36">
        <v>42888.29</v>
      </c>
      <c r="G889" s="36">
        <v>224191.98</v>
      </c>
      <c r="H889" s="36">
        <v>401</v>
      </c>
      <c r="I889" s="36">
        <v>25.486000000000001</v>
      </c>
      <c r="J889" s="36">
        <v>25.498999999999999</v>
      </c>
      <c r="K889" s="36">
        <v>865.09</v>
      </c>
      <c r="L889" s="36">
        <v>863.27</v>
      </c>
      <c r="M889" s="36">
        <v>865.09</v>
      </c>
    </row>
    <row r="890" spans="3:13" x14ac:dyDescent="0.25">
      <c r="C890" s="15">
        <f t="shared" si="40"/>
        <v>45291</v>
      </c>
      <c r="D890" s="35">
        <v>45260</v>
      </c>
      <c r="E890" s="36">
        <v>266191.03000000003</v>
      </c>
      <c r="F890" s="36">
        <v>42290.11</v>
      </c>
      <c r="G890" s="36">
        <v>223900.91</v>
      </c>
      <c r="H890" s="36">
        <v>159</v>
      </c>
      <c r="I890" s="36">
        <v>25.271999999999998</v>
      </c>
      <c r="J890" s="36">
        <v>25.292999999999999</v>
      </c>
      <c r="K890" s="36">
        <v>859.37</v>
      </c>
      <c r="L890" s="36">
        <v>862.59</v>
      </c>
      <c r="M890" s="36">
        <v>859.37</v>
      </c>
    </row>
    <row r="891" spans="3:13" x14ac:dyDescent="0.25">
      <c r="C891" s="15">
        <f t="shared" si="40"/>
        <v>45291</v>
      </c>
      <c r="D891" s="35">
        <v>45259</v>
      </c>
      <c r="E891" s="36">
        <v>266325.96999999997</v>
      </c>
      <c r="F891" s="36">
        <v>40948.239999999998</v>
      </c>
      <c r="G891" s="36">
        <v>225377.73</v>
      </c>
      <c r="H891" s="36">
        <v>1509</v>
      </c>
      <c r="I891" s="36">
        <v>25.020099999999999</v>
      </c>
      <c r="J891" s="36">
        <v>25.071999999999999</v>
      </c>
      <c r="K891" s="36">
        <v>862.46</v>
      </c>
      <c r="L891" s="36">
        <v>863.02</v>
      </c>
      <c r="M891" s="36">
        <v>862.46</v>
      </c>
    </row>
    <row r="892" spans="3:13" x14ac:dyDescent="0.25">
      <c r="C892" s="15">
        <f t="shared" si="40"/>
        <v>45260</v>
      </c>
      <c r="D892" s="35">
        <v>45258</v>
      </c>
      <c r="E892" s="36">
        <v>266314.81</v>
      </c>
      <c r="F892" s="36">
        <v>37377.480000000003</v>
      </c>
      <c r="G892" s="36">
        <v>228937.31</v>
      </c>
      <c r="H892" s="36">
        <v>0</v>
      </c>
      <c r="I892" s="36">
        <v>25.026299999999999</v>
      </c>
      <c r="J892" s="36">
        <v>24.934999999999999</v>
      </c>
      <c r="K892" s="36">
        <v>857.42</v>
      </c>
      <c r="L892" s="36">
        <v>862.47</v>
      </c>
      <c r="M892" s="36">
        <v>857.42</v>
      </c>
    </row>
    <row r="893" spans="3:13" x14ac:dyDescent="0.25">
      <c r="C893" s="15">
        <f t="shared" si="40"/>
        <v>45260</v>
      </c>
      <c r="D893" s="35">
        <v>45257</v>
      </c>
      <c r="E893" s="36">
        <v>267514.94</v>
      </c>
      <c r="F893" s="36">
        <v>37377.480000000003</v>
      </c>
      <c r="G893" s="36">
        <v>230137.45</v>
      </c>
      <c r="H893" s="36">
        <v>10</v>
      </c>
      <c r="I893" s="36">
        <v>24.649000000000001</v>
      </c>
      <c r="J893" s="36">
        <v>24.681000000000001</v>
      </c>
      <c r="K893" s="36">
        <v>843.7</v>
      </c>
      <c r="L893" s="36">
        <v>859.08</v>
      </c>
      <c r="M893" s="36">
        <v>843.7</v>
      </c>
    </row>
    <row r="894" spans="3:13" x14ac:dyDescent="0.25">
      <c r="C894" s="15">
        <f t="shared" si="40"/>
        <v>45260</v>
      </c>
      <c r="D894" s="35">
        <v>45256</v>
      </c>
      <c r="E894" s="36">
        <v>267615.19</v>
      </c>
      <c r="F894" s="36">
        <v>37338.769999999997</v>
      </c>
      <c r="G894" s="36">
        <v>230276.42</v>
      </c>
      <c r="H894" s="36">
        <v>0</v>
      </c>
      <c r="I894" s="36">
        <v>24.33</v>
      </c>
      <c r="J894" s="36">
        <v>24.341000000000001</v>
      </c>
      <c r="K894" s="36">
        <v>818.28</v>
      </c>
      <c r="L894" s="36">
        <v>822.06</v>
      </c>
      <c r="M894" s="36">
        <v>818.28</v>
      </c>
    </row>
    <row r="895" spans="3:13" x14ac:dyDescent="0.25">
      <c r="C895" s="15">
        <f t="shared" si="40"/>
        <v>45260</v>
      </c>
      <c r="D895" s="35">
        <v>45255</v>
      </c>
      <c r="E895" s="36">
        <v>267615.19</v>
      </c>
      <c r="F895" s="36">
        <v>37338.769999999997</v>
      </c>
      <c r="G895" s="36">
        <v>230276.42</v>
      </c>
      <c r="H895" s="36">
        <v>0</v>
      </c>
      <c r="I895" s="36">
        <v>24.33</v>
      </c>
      <c r="J895" s="36">
        <v>24.341000000000001</v>
      </c>
      <c r="K895" s="36">
        <v>818.28</v>
      </c>
      <c r="L895" s="36">
        <v>822.06</v>
      </c>
      <c r="M895" s="36">
        <v>818.28</v>
      </c>
    </row>
    <row r="896" spans="3:13" x14ac:dyDescent="0.25">
      <c r="C896" s="15">
        <f t="shared" si="40"/>
        <v>45260</v>
      </c>
      <c r="D896" s="35">
        <v>45254</v>
      </c>
      <c r="E896" s="36">
        <v>267615.19</v>
      </c>
      <c r="F896" s="36">
        <v>37338.769999999997</v>
      </c>
      <c r="G896" s="36">
        <v>230276.42</v>
      </c>
      <c r="H896" s="36">
        <v>2</v>
      </c>
      <c r="I896" s="36">
        <v>24.33</v>
      </c>
      <c r="J896" s="36">
        <v>24.341000000000001</v>
      </c>
      <c r="K896" s="36">
        <v>818.28</v>
      </c>
      <c r="L896" s="36">
        <v>822.06</v>
      </c>
      <c r="M896" s="36">
        <v>818.28</v>
      </c>
    </row>
    <row r="897" spans="3:13" x14ac:dyDescent="0.25">
      <c r="C897" s="15">
        <f t="shared" si="40"/>
        <v>45260</v>
      </c>
      <c r="D897" s="35">
        <v>45253</v>
      </c>
      <c r="E897" s="36">
        <v>269042.28000000003</v>
      </c>
      <c r="F897" s="36">
        <v>37338.769999999997</v>
      </c>
      <c r="G897" s="36">
        <v>231703.52</v>
      </c>
      <c r="H897" s="36">
        <v>0</v>
      </c>
      <c r="I897" s="36">
        <v>23.6785</v>
      </c>
      <c r="J897" s="36">
        <v>23.687999999999999</v>
      </c>
      <c r="K897" s="36">
        <v>818.18</v>
      </c>
      <c r="L897" s="36">
        <v>822.23</v>
      </c>
      <c r="M897" s="36">
        <v>818.18</v>
      </c>
    </row>
    <row r="898" spans="3:13" x14ac:dyDescent="0.25">
      <c r="C898" s="15">
        <f t="shared" si="40"/>
        <v>45260</v>
      </c>
      <c r="D898" s="35">
        <v>45252</v>
      </c>
      <c r="E898" s="36">
        <v>269042.28000000003</v>
      </c>
      <c r="F898" s="36">
        <v>37338.769999999997</v>
      </c>
      <c r="G898" s="36">
        <v>231703.52</v>
      </c>
      <c r="H898" s="36">
        <v>33</v>
      </c>
      <c r="I898" s="36">
        <v>23.631599999999999</v>
      </c>
      <c r="J898" s="36">
        <v>23.687999999999999</v>
      </c>
      <c r="K898" s="36">
        <v>818.59</v>
      </c>
      <c r="L898" s="36">
        <v>826.12</v>
      </c>
      <c r="M898" s="36">
        <v>818.59</v>
      </c>
    </row>
    <row r="899" spans="3:13" x14ac:dyDescent="0.25">
      <c r="C899" s="15">
        <f t="shared" si="40"/>
        <v>45260</v>
      </c>
      <c r="D899" s="35">
        <v>45251</v>
      </c>
      <c r="E899" s="36">
        <v>268128.84000000003</v>
      </c>
      <c r="F899" s="36">
        <v>37140.199999999997</v>
      </c>
      <c r="G899" s="36">
        <v>230988.64</v>
      </c>
      <c r="H899" s="36">
        <v>39</v>
      </c>
      <c r="I899" s="36">
        <v>23.751899999999999</v>
      </c>
      <c r="J899" s="36">
        <v>23.869</v>
      </c>
      <c r="K899" s="36">
        <v>816.87</v>
      </c>
      <c r="L899" s="36">
        <v>828.91</v>
      </c>
      <c r="M899" s="36">
        <v>816.87</v>
      </c>
    </row>
    <row r="900" spans="3:13" x14ac:dyDescent="0.25">
      <c r="C900" s="15">
        <f t="shared" si="40"/>
        <v>45260</v>
      </c>
      <c r="D900" s="35">
        <v>45250</v>
      </c>
      <c r="E900" s="36">
        <v>267209.53000000003</v>
      </c>
      <c r="F900" s="36">
        <v>37135.54</v>
      </c>
      <c r="G900" s="36">
        <v>230074</v>
      </c>
      <c r="H900" s="36">
        <v>0</v>
      </c>
      <c r="I900" s="36">
        <v>23.4438</v>
      </c>
      <c r="J900" s="36">
        <v>23.614000000000001</v>
      </c>
      <c r="K900" s="36">
        <v>818.47</v>
      </c>
      <c r="L900" s="36">
        <v>825.87</v>
      </c>
      <c r="M900" s="36">
        <v>818.47</v>
      </c>
    </row>
    <row r="901" spans="3:13" x14ac:dyDescent="0.25">
      <c r="C901" s="15">
        <f t="shared" si="40"/>
        <v>45260</v>
      </c>
      <c r="D901" s="35">
        <v>45249</v>
      </c>
      <c r="E901" s="36">
        <v>267119.40999999997</v>
      </c>
      <c r="F901" s="36">
        <v>36884.25</v>
      </c>
      <c r="G901" s="36">
        <v>230235.16</v>
      </c>
      <c r="H901" s="36">
        <v>0</v>
      </c>
      <c r="I901" s="36">
        <v>23.718900000000001</v>
      </c>
      <c r="J901" s="36">
        <v>23.852</v>
      </c>
      <c r="K901" s="36">
        <v>817.16</v>
      </c>
      <c r="L901" s="36">
        <v>820.76</v>
      </c>
      <c r="M901" s="36">
        <v>817.16</v>
      </c>
    </row>
    <row r="902" spans="3:13" x14ac:dyDescent="0.25">
      <c r="C902" s="15">
        <f t="shared" si="40"/>
        <v>45260</v>
      </c>
      <c r="D902" s="35">
        <v>45248</v>
      </c>
      <c r="E902" s="36">
        <v>267119.40999999997</v>
      </c>
      <c r="F902" s="36">
        <v>36884.25</v>
      </c>
      <c r="G902" s="36">
        <v>230235.16</v>
      </c>
      <c r="H902" s="36">
        <v>0</v>
      </c>
      <c r="I902" s="36">
        <v>23.718900000000001</v>
      </c>
      <c r="J902" s="36">
        <v>23.852</v>
      </c>
      <c r="K902" s="36">
        <v>817.16</v>
      </c>
      <c r="L902" s="36">
        <v>820.76</v>
      </c>
      <c r="M902" s="36">
        <v>817.16</v>
      </c>
    </row>
    <row r="903" spans="3:13" x14ac:dyDescent="0.25">
      <c r="C903" s="15">
        <f t="shared" si="40"/>
        <v>45260</v>
      </c>
      <c r="D903" s="35">
        <v>45247</v>
      </c>
      <c r="E903" s="36">
        <v>267119.40999999997</v>
      </c>
      <c r="F903" s="36">
        <v>36884.25</v>
      </c>
      <c r="G903" s="36">
        <v>230235.16</v>
      </c>
      <c r="H903" s="36">
        <v>0</v>
      </c>
      <c r="I903" s="36">
        <v>23.718900000000001</v>
      </c>
      <c r="J903" s="36">
        <v>23.852</v>
      </c>
      <c r="K903" s="36">
        <v>817.16</v>
      </c>
      <c r="L903" s="36">
        <v>820.76</v>
      </c>
      <c r="M903" s="36">
        <v>817.16</v>
      </c>
    </row>
    <row r="904" spans="3:13" x14ac:dyDescent="0.25">
      <c r="C904" s="15">
        <f t="shared" ref="C904:C967" si="41">IFERROR(IF(DAY(D904)=1,EOMONTH(D904,0),IF(AND(EOMONTH(D904,0)+1-D904&lt;=3,(H904-AVERAGE(H905:H914))/_xlfn.STDEV.S(H905:H914)&gt;3),EOMONTH(D904,1),C905)),C905)</f>
        <v>45260</v>
      </c>
      <c r="D904" s="35">
        <v>45246</v>
      </c>
      <c r="E904" s="36">
        <v>266519.96999999997</v>
      </c>
      <c r="F904" s="36">
        <v>38258.71</v>
      </c>
      <c r="G904" s="36">
        <v>228261.27</v>
      </c>
      <c r="H904" s="36">
        <v>2</v>
      </c>
      <c r="I904" s="36">
        <v>23.747199999999999</v>
      </c>
      <c r="J904" s="36">
        <v>23.933</v>
      </c>
      <c r="K904" s="36">
        <v>807.71</v>
      </c>
      <c r="L904" s="36">
        <v>811.58</v>
      </c>
      <c r="M904" s="36">
        <v>807.71</v>
      </c>
    </row>
    <row r="905" spans="3:13" x14ac:dyDescent="0.25">
      <c r="C905" s="15">
        <f t="shared" si="41"/>
        <v>45260</v>
      </c>
      <c r="D905" s="35">
        <v>45245</v>
      </c>
      <c r="E905" s="36">
        <v>266560.65999999997</v>
      </c>
      <c r="F905" s="36">
        <v>39391.82</v>
      </c>
      <c r="G905" s="36">
        <v>227168.84</v>
      </c>
      <c r="H905" s="36">
        <v>0</v>
      </c>
      <c r="I905" s="36">
        <v>23.4421</v>
      </c>
      <c r="J905" s="36">
        <v>23.538</v>
      </c>
      <c r="K905" s="36">
        <v>801.47</v>
      </c>
      <c r="L905" s="36">
        <v>791.39</v>
      </c>
      <c r="M905" s="36">
        <v>801.47</v>
      </c>
    </row>
    <row r="906" spans="3:13" x14ac:dyDescent="0.25">
      <c r="C906" s="15">
        <f t="shared" si="41"/>
        <v>45260</v>
      </c>
      <c r="D906" s="35">
        <v>45244</v>
      </c>
      <c r="E906" s="36">
        <v>266525.59000000003</v>
      </c>
      <c r="F906" s="36">
        <v>39021.18</v>
      </c>
      <c r="G906" s="36">
        <v>227504.41</v>
      </c>
      <c r="H906" s="36">
        <v>271</v>
      </c>
      <c r="I906" s="36">
        <v>23.090900000000001</v>
      </c>
      <c r="J906" s="36">
        <v>23.132000000000001</v>
      </c>
      <c r="K906" s="36">
        <v>784.01</v>
      </c>
      <c r="L906" s="36">
        <v>790.76</v>
      </c>
      <c r="M906" s="36">
        <v>784.01</v>
      </c>
    </row>
    <row r="907" spans="3:13" x14ac:dyDescent="0.25">
      <c r="C907" s="15">
        <f t="shared" si="41"/>
        <v>45260</v>
      </c>
      <c r="D907" s="35">
        <v>45243</v>
      </c>
      <c r="E907" s="36">
        <v>265926.65999999997</v>
      </c>
      <c r="F907" s="36">
        <v>39021.18</v>
      </c>
      <c r="G907" s="36">
        <v>226905.47</v>
      </c>
      <c r="H907" s="36">
        <v>2</v>
      </c>
      <c r="I907" s="36">
        <v>22.325800000000001</v>
      </c>
      <c r="J907" s="36">
        <v>22.358000000000001</v>
      </c>
      <c r="K907" s="36">
        <v>778.25</v>
      </c>
      <c r="L907" s="36">
        <v>794.03</v>
      </c>
      <c r="M907" s="36">
        <v>778.25</v>
      </c>
    </row>
    <row r="908" spans="3:13" x14ac:dyDescent="0.25">
      <c r="C908" s="15">
        <f t="shared" si="41"/>
        <v>45260</v>
      </c>
      <c r="D908" s="35">
        <v>45242</v>
      </c>
      <c r="E908" s="36">
        <v>265986.56</v>
      </c>
      <c r="F908" s="36">
        <v>38804.97</v>
      </c>
      <c r="G908" s="36">
        <v>227181.59</v>
      </c>
      <c r="H908" s="36">
        <v>0</v>
      </c>
      <c r="I908" s="36">
        <v>22.267499999999998</v>
      </c>
      <c r="J908" s="36">
        <v>22.280999999999999</v>
      </c>
      <c r="K908" s="36">
        <v>789.92</v>
      </c>
      <c r="L908" s="36">
        <v>794.04</v>
      </c>
      <c r="M908" s="36">
        <v>789.92</v>
      </c>
    </row>
    <row r="909" spans="3:13" x14ac:dyDescent="0.25">
      <c r="C909" s="15">
        <f t="shared" si="41"/>
        <v>45260</v>
      </c>
      <c r="D909" s="35">
        <v>45241</v>
      </c>
      <c r="E909" s="36">
        <v>265986.56</v>
      </c>
      <c r="F909" s="36">
        <v>38804.97</v>
      </c>
      <c r="G909" s="36">
        <v>227181.59</v>
      </c>
      <c r="H909" s="36">
        <v>0</v>
      </c>
      <c r="I909" s="36">
        <v>22.267499999999998</v>
      </c>
      <c r="J909" s="36">
        <v>22.280999999999999</v>
      </c>
      <c r="K909" s="36">
        <v>789.92</v>
      </c>
      <c r="L909" s="36">
        <v>794.04</v>
      </c>
      <c r="M909" s="36">
        <v>789.92</v>
      </c>
    </row>
    <row r="910" spans="3:13" x14ac:dyDescent="0.25">
      <c r="C910" s="15">
        <f t="shared" si="41"/>
        <v>45260</v>
      </c>
      <c r="D910" s="35">
        <v>45240</v>
      </c>
      <c r="E910" s="36">
        <v>265986.56</v>
      </c>
      <c r="F910" s="36">
        <v>38804.97</v>
      </c>
      <c r="G910" s="36">
        <v>227181.59</v>
      </c>
      <c r="H910" s="36">
        <v>110</v>
      </c>
      <c r="I910" s="36">
        <v>22.267499999999998</v>
      </c>
      <c r="J910" s="36">
        <v>22.280999999999999</v>
      </c>
      <c r="K910" s="36">
        <v>789.92</v>
      </c>
      <c r="L910" s="36">
        <v>794.04</v>
      </c>
      <c r="M910" s="36">
        <v>789.92</v>
      </c>
    </row>
    <row r="911" spans="3:13" x14ac:dyDescent="0.25">
      <c r="C911" s="15">
        <f t="shared" si="41"/>
        <v>45260</v>
      </c>
      <c r="D911" s="35">
        <v>45239</v>
      </c>
      <c r="E911" s="36">
        <v>266665.53000000003</v>
      </c>
      <c r="F911" s="36">
        <v>38327.06</v>
      </c>
      <c r="G911" s="36">
        <v>228338.48</v>
      </c>
      <c r="H911" s="36">
        <v>97</v>
      </c>
      <c r="I911" s="36">
        <v>22.637699999999999</v>
      </c>
      <c r="J911" s="36">
        <v>22.905000000000001</v>
      </c>
      <c r="K911" s="36">
        <v>785.62</v>
      </c>
      <c r="L911" s="36">
        <v>790.01</v>
      </c>
      <c r="M911" s="36">
        <v>785.62</v>
      </c>
    </row>
    <row r="912" spans="3:13" x14ac:dyDescent="0.25">
      <c r="C912" s="15">
        <f t="shared" si="41"/>
        <v>45260</v>
      </c>
      <c r="D912" s="35">
        <v>45238</v>
      </c>
      <c r="E912" s="36">
        <v>267431.38</v>
      </c>
      <c r="F912" s="36">
        <v>38327.06</v>
      </c>
      <c r="G912" s="36">
        <v>229104.3</v>
      </c>
      <c r="H912" s="36">
        <v>1</v>
      </c>
      <c r="I912" s="36">
        <v>22.5593</v>
      </c>
      <c r="J912" s="36">
        <v>22.728000000000002</v>
      </c>
      <c r="K912" s="36">
        <v>788.48</v>
      </c>
      <c r="L912" s="36">
        <v>791.09</v>
      </c>
      <c r="M912" s="36">
        <v>788.48</v>
      </c>
    </row>
    <row r="913" spans="3:13" x14ac:dyDescent="0.25">
      <c r="C913" s="15">
        <f t="shared" si="41"/>
        <v>45260</v>
      </c>
      <c r="D913" s="35">
        <v>45237</v>
      </c>
      <c r="E913" s="36">
        <v>267526.06</v>
      </c>
      <c r="F913" s="36">
        <v>38327.06</v>
      </c>
      <c r="G913" s="36">
        <v>229199.02</v>
      </c>
      <c r="H913" s="36">
        <v>31</v>
      </c>
      <c r="I913" s="36">
        <v>22.635000000000002</v>
      </c>
      <c r="J913" s="36">
        <v>22.588999999999999</v>
      </c>
      <c r="K913" s="36">
        <v>797.76</v>
      </c>
      <c r="L913" s="36">
        <v>800.09</v>
      </c>
      <c r="M913" s="36">
        <v>797.76</v>
      </c>
    </row>
    <row r="914" spans="3:13" x14ac:dyDescent="0.25">
      <c r="C914" s="15">
        <f t="shared" si="41"/>
        <v>45260</v>
      </c>
      <c r="D914" s="35">
        <v>45236</v>
      </c>
      <c r="E914" s="36">
        <v>267012.25</v>
      </c>
      <c r="F914" s="36">
        <v>38327.06</v>
      </c>
      <c r="G914" s="36">
        <v>228685.2</v>
      </c>
      <c r="H914" s="36">
        <v>0</v>
      </c>
      <c r="I914" s="36">
        <v>23.026800000000001</v>
      </c>
      <c r="J914" s="36">
        <v>23.234000000000002</v>
      </c>
      <c r="K914" s="36">
        <v>804.59</v>
      </c>
      <c r="L914" s="36">
        <v>809.96</v>
      </c>
      <c r="M914" s="36">
        <v>804.59</v>
      </c>
    </row>
    <row r="915" spans="3:13" x14ac:dyDescent="0.25">
      <c r="C915" s="15">
        <f t="shared" si="41"/>
        <v>45260</v>
      </c>
      <c r="D915" s="35">
        <v>45235</v>
      </c>
      <c r="E915" s="36">
        <v>267288.40999999997</v>
      </c>
      <c r="F915" s="36">
        <v>38327.06</v>
      </c>
      <c r="G915" s="36">
        <v>228961.34</v>
      </c>
      <c r="H915" s="36">
        <v>0</v>
      </c>
      <c r="I915" s="36">
        <v>23.214500000000001</v>
      </c>
      <c r="J915" s="36">
        <v>23.285</v>
      </c>
      <c r="K915" s="36">
        <v>793.45</v>
      </c>
      <c r="L915" s="36">
        <v>807.86</v>
      </c>
      <c r="M915" s="36">
        <v>793.45</v>
      </c>
    </row>
    <row r="916" spans="3:13" x14ac:dyDescent="0.25">
      <c r="C916" s="15">
        <f t="shared" si="41"/>
        <v>45260</v>
      </c>
      <c r="D916" s="35">
        <v>45234</v>
      </c>
      <c r="E916" s="36">
        <v>267288.40999999997</v>
      </c>
      <c r="F916" s="36">
        <v>38327.06</v>
      </c>
      <c r="G916" s="36">
        <v>228961.34</v>
      </c>
      <c r="H916" s="36">
        <v>0</v>
      </c>
      <c r="I916" s="36">
        <v>23.214500000000001</v>
      </c>
      <c r="J916" s="36">
        <v>23.285</v>
      </c>
      <c r="K916" s="36">
        <v>793.45</v>
      </c>
      <c r="L916" s="36">
        <v>807.86</v>
      </c>
      <c r="M916" s="36">
        <v>793.45</v>
      </c>
    </row>
    <row r="917" spans="3:13" x14ac:dyDescent="0.25">
      <c r="C917" s="15">
        <f t="shared" si="41"/>
        <v>45260</v>
      </c>
      <c r="D917" s="35">
        <v>45233</v>
      </c>
      <c r="E917" s="36">
        <v>267288.40999999997</v>
      </c>
      <c r="F917" s="36">
        <v>38327.06</v>
      </c>
      <c r="G917" s="36">
        <v>228961.34</v>
      </c>
      <c r="H917" s="36">
        <v>2</v>
      </c>
      <c r="I917" s="36">
        <v>23.214500000000001</v>
      </c>
      <c r="J917" s="36">
        <v>23.285</v>
      </c>
      <c r="K917" s="36">
        <v>793.45</v>
      </c>
      <c r="L917" s="36">
        <v>807.86</v>
      </c>
      <c r="M917" s="36">
        <v>793.45</v>
      </c>
    </row>
    <row r="918" spans="3:13" x14ac:dyDescent="0.25">
      <c r="C918" s="15">
        <f t="shared" si="41"/>
        <v>45260</v>
      </c>
      <c r="D918" s="35">
        <v>45232</v>
      </c>
      <c r="E918" s="36">
        <v>267503.84000000003</v>
      </c>
      <c r="F918" s="36">
        <v>38229.07</v>
      </c>
      <c r="G918" s="36">
        <v>229274.78</v>
      </c>
      <c r="H918" s="36">
        <v>58</v>
      </c>
      <c r="I918" s="36">
        <v>22.7652</v>
      </c>
      <c r="J918" s="36">
        <v>22.846</v>
      </c>
      <c r="K918" s="36">
        <v>791.46</v>
      </c>
      <c r="L918" s="36">
        <v>805</v>
      </c>
      <c r="M918" s="36">
        <v>791.46</v>
      </c>
    </row>
    <row r="919" spans="3:13" x14ac:dyDescent="0.25">
      <c r="C919" s="15">
        <f t="shared" si="41"/>
        <v>45260</v>
      </c>
      <c r="D919" s="35">
        <v>45231</v>
      </c>
      <c r="E919" s="36">
        <v>267869.81</v>
      </c>
      <c r="F919" s="36">
        <v>38229.07</v>
      </c>
      <c r="G919" s="36">
        <v>229640.75</v>
      </c>
      <c r="H919" s="36">
        <v>15</v>
      </c>
      <c r="I919" s="36">
        <v>22.948899999999998</v>
      </c>
      <c r="J919" s="36">
        <v>22.79</v>
      </c>
      <c r="K919" s="36">
        <v>789.17</v>
      </c>
      <c r="L919" s="36">
        <v>804.61</v>
      </c>
      <c r="M919" s="36">
        <v>789.17</v>
      </c>
    </row>
    <row r="920" spans="3:13" x14ac:dyDescent="0.25">
      <c r="C920" s="15">
        <f t="shared" si="41"/>
        <v>45260</v>
      </c>
      <c r="D920" s="35">
        <v>45230</v>
      </c>
      <c r="E920" s="36">
        <v>267930.21999999997</v>
      </c>
      <c r="F920" s="36">
        <v>38229.07</v>
      </c>
      <c r="G920" s="36">
        <v>229701.14</v>
      </c>
      <c r="H920" s="36">
        <v>20</v>
      </c>
      <c r="I920" s="36">
        <v>22.845099999999999</v>
      </c>
      <c r="J920" s="36">
        <v>22.952000000000002</v>
      </c>
      <c r="K920" s="36">
        <v>801.48</v>
      </c>
      <c r="L920" s="36">
        <v>804.76</v>
      </c>
      <c r="M920" s="36">
        <v>801.48</v>
      </c>
    </row>
    <row r="921" spans="3:13" x14ac:dyDescent="0.25">
      <c r="C921" s="15">
        <f t="shared" si="41"/>
        <v>45260</v>
      </c>
      <c r="D921" s="35">
        <v>45229</v>
      </c>
      <c r="E921" s="36">
        <v>269114.44</v>
      </c>
      <c r="F921" s="36">
        <v>37643.230000000003</v>
      </c>
      <c r="G921" s="36">
        <v>231471.2</v>
      </c>
      <c r="H921" s="36">
        <v>211</v>
      </c>
      <c r="I921" s="36">
        <v>23.335699999999999</v>
      </c>
      <c r="J921" s="36">
        <v>23.396000000000001</v>
      </c>
      <c r="K921" s="36">
        <v>800.4</v>
      </c>
      <c r="L921" s="36">
        <v>805.33</v>
      </c>
      <c r="M921" s="36">
        <v>800.4</v>
      </c>
    </row>
    <row r="922" spans="3:13" x14ac:dyDescent="0.25">
      <c r="C922" s="15">
        <f t="shared" si="41"/>
        <v>45230</v>
      </c>
      <c r="D922" s="35">
        <v>45228</v>
      </c>
      <c r="E922" s="36">
        <v>269997.03000000003</v>
      </c>
      <c r="F922" s="36">
        <v>37643.230000000003</v>
      </c>
      <c r="G922" s="36">
        <v>232353.8</v>
      </c>
      <c r="H922" s="36">
        <v>0</v>
      </c>
      <c r="I922" s="36">
        <v>23.119900000000001</v>
      </c>
      <c r="J922" s="36">
        <v>22.887</v>
      </c>
      <c r="K922" s="36">
        <v>795.39</v>
      </c>
      <c r="L922" s="36">
        <v>798.12</v>
      </c>
      <c r="M922" s="36">
        <v>795.39</v>
      </c>
    </row>
    <row r="923" spans="3:13" x14ac:dyDescent="0.25">
      <c r="C923" s="15">
        <f t="shared" si="41"/>
        <v>45230</v>
      </c>
      <c r="D923" s="35">
        <v>45227</v>
      </c>
      <c r="E923" s="36">
        <v>269997.03000000003</v>
      </c>
      <c r="F923" s="36">
        <v>37643.230000000003</v>
      </c>
      <c r="G923" s="36">
        <v>232353.8</v>
      </c>
      <c r="H923" s="36">
        <v>0</v>
      </c>
      <c r="I923" s="36">
        <v>23.119900000000001</v>
      </c>
      <c r="J923" s="36">
        <v>22.887</v>
      </c>
      <c r="K923" s="36">
        <v>795.39</v>
      </c>
      <c r="L923" s="36">
        <v>798.12</v>
      </c>
      <c r="M923" s="36">
        <v>795.39</v>
      </c>
    </row>
    <row r="924" spans="3:13" x14ac:dyDescent="0.25">
      <c r="C924" s="15">
        <f t="shared" si="41"/>
        <v>45230</v>
      </c>
      <c r="D924" s="35">
        <v>45226</v>
      </c>
      <c r="E924" s="36">
        <v>269997.03000000003</v>
      </c>
      <c r="F924" s="36">
        <v>37643.230000000003</v>
      </c>
      <c r="G924" s="36">
        <v>232353.8</v>
      </c>
      <c r="H924" s="36">
        <v>1</v>
      </c>
      <c r="I924" s="36">
        <v>23.119900000000001</v>
      </c>
      <c r="J924" s="36">
        <v>22.887</v>
      </c>
      <c r="K924" s="36">
        <v>795.39</v>
      </c>
      <c r="L924" s="36">
        <v>798.12</v>
      </c>
      <c r="M924" s="36">
        <v>795.39</v>
      </c>
    </row>
    <row r="925" spans="3:13" x14ac:dyDescent="0.25">
      <c r="C925" s="15">
        <f t="shared" si="41"/>
        <v>45230</v>
      </c>
      <c r="D925" s="35">
        <v>45225</v>
      </c>
      <c r="E925" s="36">
        <v>269904.5</v>
      </c>
      <c r="F925" s="36">
        <v>37643.230000000003</v>
      </c>
      <c r="G925" s="36">
        <v>232261.27</v>
      </c>
      <c r="H925" s="36">
        <v>14</v>
      </c>
      <c r="I925" s="36">
        <v>22.795000000000002</v>
      </c>
      <c r="J925" s="36">
        <v>22.908000000000001</v>
      </c>
      <c r="K925" s="36">
        <v>795.42</v>
      </c>
      <c r="L925" s="36">
        <v>798.15</v>
      </c>
      <c r="M925" s="36">
        <v>795.42</v>
      </c>
    </row>
    <row r="926" spans="3:13" x14ac:dyDescent="0.25">
      <c r="C926" s="15">
        <f t="shared" si="41"/>
        <v>45230</v>
      </c>
      <c r="D926" s="35">
        <v>45224</v>
      </c>
      <c r="E926" s="36">
        <v>270485.69</v>
      </c>
      <c r="F926" s="36">
        <v>37643.230000000003</v>
      </c>
      <c r="G926" s="36">
        <v>232842.45</v>
      </c>
      <c r="H926" s="36">
        <v>2</v>
      </c>
      <c r="I926" s="36">
        <v>22.864999999999998</v>
      </c>
      <c r="J926" s="36">
        <v>23.007000000000001</v>
      </c>
      <c r="K926" s="36">
        <v>792.93</v>
      </c>
      <c r="L926" s="36">
        <v>798.12</v>
      </c>
      <c r="M926" s="36">
        <v>792.93</v>
      </c>
    </row>
    <row r="927" spans="3:13" x14ac:dyDescent="0.25">
      <c r="C927" s="15">
        <f t="shared" si="41"/>
        <v>45230</v>
      </c>
      <c r="D927" s="35">
        <v>45223</v>
      </c>
      <c r="E927" s="36">
        <v>270485.69</v>
      </c>
      <c r="F927" s="36">
        <v>37643.230000000003</v>
      </c>
      <c r="G927" s="36">
        <v>232842.45</v>
      </c>
      <c r="H927" s="36">
        <v>1</v>
      </c>
      <c r="I927" s="36">
        <v>22.916699999999999</v>
      </c>
      <c r="J927" s="36">
        <v>23.116</v>
      </c>
      <c r="K927" s="36">
        <v>796.3</v>
      </c>
      <c r="L927" s="36">
        <v>776.74</v>
      </c>
      <c r="M927" s="36">
        <v>796.3</v>
      </c>
    </row>
    <row r="928" spans="3:13" x14ac:dyDescent="0.25">
      <c r="C928" s="15">
        <f t="shared" si="41"/>
        <v>45230</v>
      </c>
      <c r="D928" s="35">
        <v>45222</v>
      </c>
      <c r="E928" s="36">
        <v>269932.19</v>
      </c>
      <c r="F928" s="36">
        <v>37643.230000000003</v>
      </c>
      <c r="G928" s="36">
        <v>232288.95</v>
      </c>
      <c r="H928" s="36">
        <v>1</v>
      </c>
      <c r="I928" s="36">
        <v>22.977499999999999</v>
      </c>
      <c r="J928" s="36">
        <v>23.21</v>
      </c>
      <c r="K928" s="36">
        <v>798.51</v>
      </c>
      <c r="L928" s="36">
        <v>776.36</v>
      </c>
      <c r="M928" s="36">
        <v>798.51</v>
      </c>
    </row>
    <row r="929" spans="3:13" x14ac:dyDescent="0.25">
      <c r="C929" s="15">
        <f t="shared" si="41"/>
        <v>45230</v>
      </c>
      <c r="D929" s="35">
        <v>45221</v>
      </c>
      <c r="E929" s="36">
        <v>271677.38</v>
      </c>
      <c r="F929" s="36">
        <v>37633.07</v>
      </c>
      <c r="G929" s="36">
        <v>234044.28</v>
      </c>
      <c r="H929" s="36">
        <v>0</v>
      </c>
      <c r="I929" s="36">
        <v>23.374700000000001</v>
      </c>
      <c r="J929" s="36">
        <v>23.504000000000001</v>
      </c>
      <c r="K929" s="36">
        <v>795.59</v>
      </c>
      <c r="L929" s="36">
        <v>776.32</v>
      </c>
      <c r="M929" s="36">
        <v>795.59</v>
      </c>
    </row>
    <row r="930" spans="3:13" x14ac:dyDescent="0.25">
      <c r="C930" s="15">
        <f t="shared" si="41"/>
        <v>45230</v>
      </c>
      <c r="D930" s="35">
        <v>45220</v>
      </c>
      <c r="E930" s="36">
        <v>271677.38</v>
      </c>
      <c r="F930" s="36">
        <v>37633.07</v>
      </c>
      <c r="G930" s="36">
        <v>234044.28</v>
      </c>
      <c r="H930" s="36">
        <v>0</v>
      </c>
      <c r="I930" s="36">
        <v>23.374700000000001</v>
      </c>
      <c r="J930" s="36">
        <v>23.504000000000001</v>
      </c>
      <c r="K930" s="36">
        <v>795.59</v>
      </c>
      <c r="L930" s="36">
        <v>776.32</v>
      </c>
      <c r="M930" s="36">
        <v>795.59</v>
      </c>
    </row>
    <row r="931" spans="3:13" x14ac:dyDescent="0.25">
      <c r="C931" s="15">
        <f t="shared" si="41"/>
        <v>45230</v>
      </c>
      <c r="D931" s="35">
        <v>45219</v>
      </c>
      <c r="E931" s="36">
        <v>271677.38</v>
      </c>
      <c r="F931" s="36">
        <v>37633.07</v>
      </c>
      <c r="G931" s="36">
        <v>234044.28</v>
      </c>
      <c r="H931" s="36">
        <v>3</v>
      </c>
      <c r="I931" s="36">
        <v>23.374700000000001</v>
      </c>
      <c r="J931" s="36">
        <v>23.504000000000001</v>
      </c>
      <c r="K931" s="36">
        <v>795.59</v>
      </c>
      <c r="L931" s="36">
        <v>776.32</v>
      </c>
      <c r="M931" s="36">
        <v>795.59</v>
      </c>
    </row>
    <row r="932" spans="3:13" x14ac:dyDescent="0.25">
      <c r="C932" s="15">
        <f t="shared" si="41"/>
        <v>45230</v>
      </c>
      <c r="D932" s="35">
        <v>45218</v>
      </c>
      <c r="E932" s="36">
        <v>271665.5</v>
      </c>
      <c r="F932" s="36">
        <v>37633.07</v>
      </c>
      <c r="G932" s="36">
        <v>234032.44</v>
      </c>
      <c r="H932" s="36">
        <v>5</v>
      </c>
      <c r="I932" s="36">
        <v>23.045200000000001</v>
      </c>
      <c r="J932" s="36">
        <v>23.030999999999999</v>
      </c>
      <c r="K932" s="36">
        <v>795.38</v>
      </c>
      <c r="L932" s="36">
        <v>776.77</v>
      </c>
      <c r="M932" s="36">
        <v>795.38</v>
      </c>
    </row>
    <row r="933" spans="3:13" x14ac:dyDescent="0.25">
      <c r="C933" s="15">
        <f t="shared" si="41"/>
        <v>45230</v>
      </c>
      <c r="D933" s="35">
        <v>45217</v>
      </c>
      <c r="E933" s="36">
        <v>271094.53000000003</v>
      </c>
      <c r="F933" s="36">
        <v>37633.07</v>
      </c>
      <c r="G933" s="36">
        <v>233461.45</v>
      </c>
      <c r="H933" s="36">
        <v>4</v>
      </c>
      <c r="I933" s="36">
        <v>22.8415</v>
      </c>
      <c r="J933" s="36">
        <v>23.099</v>
      </c>
      <c r="K933" s="36">
        <v>798.04</v>
      </c>
      <c r="L933" s="36">
        <v>776.31</v>
      </c>
      <c r="M933" s="36">
        <v>798.04</v>
      </c>
    </row>
    <row r="934" spans="3:13" x14ac:dyDescent="0.25">
      <c r="C934" s="15">
        <f t="shared" si="41"/>
        <v>45230</v>
      </c>
      <c r="D934" s="35">
        <v>45216</v>
      </c>
      <c r="E934" s="36">
        <v>271951.09000000003</v>
      </c>
      <c r="F934" s="36">
        <v>37638.1</v>
      </c>
      <c r="G934" s="36">
        <v>234313.03</v>
      </c>
      <c r="H934" s="36">
        <v>9</v>
      </c>
      <c r="I934" s="36">
        <v>22.809200000000001</v>
      </c>
      <c r="J934" s="36">
        <v>23.024000000000001</v>
      </c>
      <c r="K934" s="36">
        <v>791.22</v>
      </c>
      <c r="L934" s="36">
        <v>776.58</v>
      </c>
      <c r="M934" s="36">
        <v>791.22</v>
      </c>
    </row>
    <row r="935" spans="3:13" x14ac:dyDescent="0.25">
      <c r="C935" s="15">
        <f t="shared" si="41"/>
        <v>45230</v>
      </c>
      <c r="D935" s="35">
        <v>45215</v>
      </c>
      <c r="E935" s="36">
        <v>271927.65999999997</v>
      </c>
      <c r="F935" s="36">
        <v>37638.1</v>
      </c>
      <c r="G935" s="36">
        <v>234289.55</v>
      </c>
      <c r="H935" s="36">
        <v>9</v>
      </c>
      <c r="I935" s="36">
        <v>22.6145</v>
      </c>
      <c r="J935" s="36">
        <v>22.765000000000001</v>
      </c>
      <c r="K935" s="36">
        <v>792.37</v>
      </c>
      <c r="L935" s="36">
        <v>776.77</v>
      </c>
      <c r="M935" s="36">
        <v>792.37</v>
      </c>
    </row>
    <row r="936" spans="3:13" x14ac:dyDescent="0.25">
      <c r="C936" s="15">
        <f t="shared" si="41"/>
        <v>45230</v>
      </c>
      <c r="D936" s="35">
        <v>45214</v>
      </c>
      <c r="E936" s="36">
        <v>272905.94</v>
      </c>
      <c r="F936" s="36">
        <v>37638.1</v>
      </c>
      <c r="G936" s="36">
        <v>235267.86</v>
      </c>
      <c r="H936" s="36">
        <v>0</v>
      </c>
      <c r="I936" s="36">
        <v>22.720199999999998</v>
      </c>
      <c r="J936" s="36">
        <v>22.895</v>
      </c>
      <c r="K936" s="36">
        <v>776.11</v>
      </c>
      <c r="L936" s="36">
        <v>777.34</v>
      </c>
      <c r="M936" s="36">
        <v>776.11</v>
      </c>
    </row>
    <row r="937" spans="3:13" x14ac:dyDescent="0.25">
      <c r="C937" s="15">
        <f t="shared" si="41"/>
        <v>45230</v>
      </c>
      <c r="D937" s="35">
        <v>45213</v>
      </c>
      <c r="E937" s="36">
        <v>272905.94</v>
      </c>
      <c r="F937" s="36">
        <v>37638.1</v>
      </c>
      <c r="G937" s="36">
        <v>235267.86</v>
      </c>
      <c r="H937" s="36">
        <v>0</v>
      </c>
      <c r="I937" s="36">
        <v>22.720199999999998</v>
      </c>
      <c r="J937" s="36">
        <v>22.895</v>
      </c>
      <c r="K937" s="36">
        <v>776.11</v>
      </c>
      <c r="L937" s="36">
        <v>777.34</v>
      </c>
      <c r="M937" s="36">
        <v>776.11</v>
      </c>
    </row>
    <row r="938" spans="3:13" x14ac:dyDescent="0.25">
      <c r="C938" s="15">
        <f t="shared" si="41"/>
        <v>45230</v>
      </c>
      <c r="D938" s="35">
        <v>45212</v>
      </c>
      <c r="E938" s="36">
        <v>272905.94</v>
      </c>
      <c r="F938" s="36">
        <v>37638.1</v>
      </c>
      <c r="G938" s="36">
        <v>235267.86</v>
      </c>
      <c r="H938" s="36">
        <v>2</v>
      </c>
      <c r="I938" s="36">
        <v>22.720199999999998</v>
      </c>
      <c r="J938" s="36">
        <v>22.895</v>
      </c>
      <c r="K938" s="36">
        <v>776.11</v>
      </c>
      <c r="L938" s="36">
        <v>777.34</v>
      </c>
      <c r="M938" s="36">
        <v>776.11</v>
      </c>
    </row>
    <row r="939" spans="3:13" x14ac:dyDescent="0.25">
      <c r="C939" s="15">
        <f t="shared" si="41"/>
        <v>45230</v>
      </c>
      <c r="D939" s="35">
        <v>45211</v>
      </c>
      <c r="E939" s="36">
        <v>272905.94</v>
      </c>
      <c r="F939" s="36">
        <v>37638.1</v>
      </c>
      <c r="G939" s="36">
        <v>235267.86</v>
      </c>
      <c r="H939" s="36">
        <v>7</v>
      </c>
      <c r="I939" s="36">
        <v>21.8294</v>
      </c>
      <c r="J939" s="36">
        <v>21.959</v>
      </c>
      <c r="K939" s="36">
        <v>774.73</v>
      </c>
      <c r="L939" s="36">
        <v>777.47</v>
      </c>
      <c r="M939" s="36">
        <v>774.73</v>
      </c>
    </row>
    <row r="940" spans="3:13" x14ac:dyDescent="0.25">
      <c r="C940" s="15">
        <f t="shared" si="41"/>
        <v>45230</v>
      </c>
      <c r="D940" s="35">
        <v>45210</v>
      </c>
      <c r="E940" s="36">
        <v>272952.78000000003</v>
      </c>
      <c r="F940" s="36">
        <v>37638.1</v>
      </c>
      <c r="G940" s="36">
        <v>235314.67</v>
      </c>
      <c r="H940" s="36">
        <v>2</v>
      </c>
      <c r="I940" s="36">
        <v>22.037500000000001</v>
      </c>
      <c r="J940" s="36">
        <v>22.132999999999999</v>
      </c>
      <c r="K940" s="36">
        <v>770.19</v>
      </c>
      <c r="L940" s="36">
        <v>777.86</v>
      </c>
      <c r="M940" s="36">
        <v>770.19</v>
      </c>
    </row>
    <row r="941" spans="3:13" x14ac:dyDescent="0.25">
      <c r="C941" s="15">
        <f t="shared" si="41"/>
        <v>45230</v>
      </c>
      <c r="D941" s="35">
        <v>45209</v>
      </c>
      <c r="E941" s="36">
        <v>273080.31</v>
      </c>
      <c r="F941" s="36">
        <v>37638.1</v>
      </c>
      <c r="G941" s="36">
        <v>235442.23</v>
      </c>
      <c r="H941" s="36">
        <v>9</v>
      </c>
      <c r="I941" s="36">
        <v>21.842099999999999</v>
      </c>
      <c r="J941" s="36">
        <v>21.952999999999999</v>
      </c>
      <c r="K941" s="36">
        <v>773.68</v>
      </c>
      <c r="L941" s="36">
        <v>781.22</v>
      </c>
      <c r="M941" s="36">
        <v>773.68</v>
      </c>
    </row>
    <row r="942" spans="3:13" x14ac:dyDescent="0.25">
      <c r="C942" s="15">
        <f t="shared" si="41"/>
        <v>45230</v>
      </c>
      <c r="D942" s="35">
        <v>45208</v>
      </c>
      <c r="E942" s="36">
        <v>272760.63</v>
      </c>
      <c r="F942" s="36">
        <v>37638.1</v>
      </c>
      <c r="G942" s="36">
        <v>235122.55</v>
      </c>
      <c r="H942" s="36">
        <v>0</v>
      </c>
      <c r="I942" s="36">
        <v>21.88</v>
      </c>
      <c r="J942" s="36">
        <v>21.923999999999999</v>
      </c>
      <c r="K942" s="36">
        <v>774.21</v>
      </c>
      <c r="L942" s="36">
        <v>806.98</v>
      </c>
      <c r="M942" s="36">
        <v>774.21</v>
      </c>
    </row>
    <row r="943" spans="3:13" x14ac:dyDescent="0.25">
      <c r="C943" s="15">
        <f t="shared" si="41"/>
        <v>45230</v>
      </c>
      <c r="D943" s="35">
        <v>45207</v>
      </c>
      <c r="E943" s="36">
        <v>273555.13</v>
      </c>
      <c r="F943" s="36">
        <v>37638.1</v>
      </c>
      <c r="G943" s="36">
        <v>235917.05</v>
      </c>
      <c r="H943" s="36">
        <v>0</v>
      </c>
      <c r="I943" s="36">
        <v>21.603200000000001</v>
      </c>
      <c r="J943" s="36">
        <v>21.722999999999999</v>
      </c>
      <c r="K943" s="36">
        <v>790.9</v>
      </c>
      <c r="L943" s="36">
        <v>806.39</v>
      </c>
      <c r="M943" s="36">
        <v>790.9</v>
      </c>
    </row>
    <row r="944" spans="3:13" x14ac:dyDescent="0.25">
      <c r="C944" s="15">
        <f t="shared" si="41"/>
        <v>45230</v>
      </c>
      <c r="D944" s="35">
        <v>45206</v>
      </c>
      <c r="E944" s="36">
        <v>273555.13</v>
      </c>
      <c r="F944" s="36">
        <v>37638.1</v>
      </c>
      <c r="G944" s="36">
        <v>235917.05</v>
      </c>
      <c r="H944" s="36">
        <v>0</v>
      </c>
      <c r="I944" s="36">
        <v>21.603200000000001</v>
      </c>
      <c r="J944" s="36">
        <v>21.722999999999999</v>
      </c>
      <c r="K944" s="36">
        <v>790.9</v>
      </c>
      <c r="L944" s="36">
        <v>806.39</v>
      </c>
      <c r="M944" s="36">
        <v>790.9</v>
      </c>
    </row>
    <row r="945" spans="3:13" x14ac:dyDescent="0.25">
      <c r="C945" s="15">
        <f t="shared" si="41"/>
        <v>45230</v>
      </c>
      <c r="D945" s="35">
        <v>45205</v>
      </c>
      <c r="E945" s="36">
        <v>273555.13</v>
      </c>
      <c r="F945" s="36">
        <v>37638.1</v>
      </c>
      <c r="G945" s="36">
        <v>235917.05</v>
      </c>
      <c r="H945" s="36">
        <v>9</v>
      </c>
      <c r="I945" s="36">
        <v>21.603200000000001</v>
      </c>
      <c r="J945" s="36">
        <v>21.722999999999999</v>
      </c>
      <c r="K945" s="36">
        <v>790.9</v>
      </c>
      <c r="L945" s="36">
        <v>806.39</v>
      </c>
      <c r="M945" s="36">
        <v>790.9</v>
      </c>
    </row>
    <row r="946" spans="3:13" x14ac:dyDescent="0.25">
      <c r="C946" s="15">
        <f t="shared" si="41"/>
        <v>45230</v>
      </c>
      <c r="D946" s="35">
        <v>45204</v>
      </c>
      <c r="E946" s="36">
        <v>273225.71999999997</v>
      </c>
      <c r="F946" s="36">
        <v>37638.1</v>
      </c>
      <c r="G946" s="36">
        <v>235587.61</v>
      </c>
      <c r="H946" s="36">
        <v>118</v>
      </c>
      <c r="I946" s="36">
        <v>20.973400000000002</v>
      </c>
      <c r="J946" s="36">
        <v>21.018999999999998</v>
      </c>
      <c r="K946" s="36">
        <v>790.9</v>
      </c>
      <c r="L946" s="36">
        <v>806.39</v>
      </c>
      <c r="M946" s="36">
        <v>790.9</v>
      </c>
    </row>
    <row r="947" spans="3:13" x14ac:dyDescent="0.25">
      <c r="C947" s="15">
        <f t="shared" si="41"/>
        <v>45230</v>
      </c>
      <c r="D947" s="35">
        <v>45203</v>
      </c>
      <c r="E947" s="36">
        <v>272755.09000000003</v>
      </c>
      <c r="F947" s="36">
        <v>37638.1</v>
      </c>
      <c r="G947" s="36">
        <v>235116.98</v>
      </c>
      <c r="H947" s="36">
        <v>17</v>
      </c>
      <c r="I947" s="36">
        <v>21.01</v>
      </c>
      <c r="J947" s="36">
        <v>21.146000000000001</v>
      </c>
      <c r="K947" s="36">
        <v>790.9</v>
      </c>
      <c r="L947" s="36">
        <v>806.39</v>
      </c>
      <c r="M947" s="36">
        <v>790.9</v>
      </c>
    </row>
    <row r="948" spans="3:13" x14ac:dyDescent="0.25">
      <c r="C948" s="15">
        <f t="shared" si="41"/>
        <v>45230</v>
      </c>
      <c r="D948" s="35">
        <v>45202</v>
      </c>
      <c r="E948" s="36">
        <v>272139.96999999997</v>
      </c>
      <c r="F948" s="36">
        <v>37638.1</v>
      </c>
      <c r="G948" s="36">
        <v>234501.86</v>
      </c>
      <c r="H948" s="36">
        <v>34</v>
      </c>
      <c r="I948" s="36">
        <v>21.173100000000002</v>
      </c>
      <c r="J948" s="36">
        <v>21.376999999999999</v>
      </c>
      <c r="K948" s="36">
        <v>790.9</v>
      </c>
      <c r="L948" s="36">
        <v>806.39</v>
      </c>
      <c r="M948" s="36">
        <v>790.9</v>
      </c>
    </row>
    <row r="949" spans="3:13" x14ac:dyDescent="0.25">
      <c r="C949" s="15">
        <f t="shared" si="41"/>
        <v>45230</v>
      </c>
      <c r="D949" s="35">
        <v>45201</v>
      </c>
      <c r="E949" s="36">
        <v>270331.88</v>
      </c>
      <c r="F949" s="36">
        <v>37043.51</v>
      </c>
      <c r="G949" s="36">
        <v>233288.36</v>
      </c>
      <c r="H949" s="36">
        <v>133</v>
      </c>
      <c r="I949" s="36">
        <v>21.045000000000002</v>
      </c>
      <c r="J949" s="36">
        <v>21.420999999999999</v>
      </c>
      <c r="K949" s="36">
        <v>790.9</v>
      </c>
      <c r="L949" s="36">
        <v>806.39</v>
      </c>
      <c r="M949" s="36">
        <v>790.9</v>
      </c>
    </row>
    <row r="950" spans="3:13" x14ac:dyDescent="0.25">
      <c r="C950" s="15">
        <f t="shared" si="41"/>
        <v>45230</v>
      </c>
      <c r="D950" s="35">
        <v>45200</v>
      </c>
      <c r="E950" s="36">
        <v>270342.94</v>
      </c>
      <c r="F950" s="36">
        <v>37043.51</v>
      </c>
      <c r="G950" s="36">
        <v>233299.44</v>
      </c>
      <c r="H950" s="36">
        <v>0</v>
      </c>
      <c r="I950" s="36">
        <v>22.179500000000001</v>
      </c>
      <c r="J950" s="36">
        <v>22.45</v>
      </c>
      <c r="K950" s="36">
        <v>790.9</v>
      </c>
      <c r="L950" s="36">
        <v>806.39</v>
      </c>
      <c r="M950" s="36">
        <v>790.9</v>
      </c>
    </row>
    <row r="951" spans="3:13" x14ac:dyDescent="0.25">
      <c r="C951" s="15">
        <f t="shared" si="41"/>
        <v>45199</v>
      </c>
      <c r="D951" s="35">
        <v>45199</v>
      </c>
      <c r="E951" s="36">
        <v>270342.94</v>
      </c>
      <c r="F951" s="36">
        <v>37043.51</v>
      </c>
      <c r="G951" s="36">
        <v>233299.44</v>
      </c>
      <c r="H951" s="36">
        <v>0</v>
      </c>
      <c r="I951" s="36">
        <v>22.179500000000001</v>
      </c>
      <c r="J951" s="36">
        <v>22.45</v>
      </c>
      <c r="K951" s="36">
        <v>790.9</v>
      </c>
      <c r="L951" s="36">
        <v>806.39</v>
      </c>
      <c r="M951" s="36">
        <v>790.9</v>
      </c>
    </row>
    <row r="952" spans="3:13" x14ac:dyDescent="0.25">
      <c r="C952" s="15">
        <f t="shared" si="41"/>
        <v>45199</v>
      </c>
      <c r="D952" s="35">
        <v>45198</v>
      </c>
      <c r="E952" s="36">
        <v>270342.94</v>
      </c>
      <c r="F952" s="36">
        <v>37043.51</v>
      </c>
      <c r="G952" s="36">
        <v>233299.44</v>
      </c>
      <c r="H952" s="36">
        <v>0</v>
      </c>
      <c r="I952" s="36">
        <v>22.179500000000001</v>
      </c>
      <c r="J952" s="36">
        <v>22.45</v>
      </c>
      <c r="K952" s="36">
        <v>790.9</v>
      </c>
      <c r="L952" s="36">
        <v>806.39</v>
      </c>
      <c r="M952" s="36">
        <v>790.9</v>
      </c>
    </row>
    <row r="953" spans="3:13" x14ac:dyDescent="0.25">
      <c r="C953" s="15">
        <f t="shared" si="41"/>
        <v>45199</v>
      </c>
      <c r="D953" s="35">
        <v>45197</v>
      </c>
      <c r="E953" s="36">
        <v>270646.38</v>
      </c>
      <c r="F953" s="36">
        <v>37043.51</v>
      </c>
      <c r="G953" s="36">
        <v>233602.84</v>
      </c>
      <c r="H953" s="36">
        <v>0</v>
      </c>
      <c r="I953" s="36">
        <v>22.623799999999999</v>
      </c>
      <c r="J953" s="36">
        <v>22.741</v>
      </c>
      <c r="K953" s="36">
        <v>790.9</v>
      </c>
      <c r="L953" s="36">
        <v>806.39</v>
      </c>
      <c r="M953" s="36">
        <v>790.9</v>
      </c>
    </row>
    <row r="954" spans="3:13" x14ac:dyDescent="0.25">
      <c r="C954" s="15">
        <f t="shared" si="41"/>
        <v>45199</v>
      </c>
      <c r="D954" s="35">
        <v>45196</v>
      </c>
      <c r="E954" s="36">
        <v>271258.25</v>
      </c>
      <c r="F954" s="36">
        <v>37053.230000000003</v>
      </c>
      <c r="G954" s="36">
        <v>234204.98</v>
      </c>
      <c r="H954" s="36">
        <v>13</v>
      </c>
      <c r="I954" s="36">
        <v>22.5456</v>
      </c>
      <c r="J954" s="36">
        <v>22.477</v>
      </c>
      <c r="K954" s="36">
        <v>796.35</v>
      </c>
      <c r="L954" s="36">
        <v>805.25</v>
      </c>
      <c r="M954" s="36">
        <v>796.35</v>
      </c>
    </row>
    <row r="955" spans="3:13" x14ac:dyDescent="0.25">
      <c r="C955" s="15">
        <f t="shared" si="41"/>
        <v>45199</v>
      </c>
      <c r="D955" s="35">
        <v>45195</v>
      </c>
      <c r="E955" s="36">
        <v>270652.84000000003</v>
      </c>
      <c r="F955" s="36">
        <v>39481.089999999997</v>
      </c>
      <c r="G955" s="36">
        <v>231171.75</v>
      </c>
      <c r="H955" s="36">
        <v>1</v>
      </c>
      <c r="I955" s="36">
        <v>22.8491</v>
      </c>
      <c r="J955" s="36">
        <v>22.95</v>
      </c>
      <c r="K955" s="36">
        <v>800.69</v>
      </c>
      <c r="L955" s="36">
        <v>804.93</v>
      </c>
      <c r="M955" s="36">
        <v>800.69</v>
      </c>
    </row>
    <row r="956" spans="3:13" x14ac:dyDescent="0.25">
      <c r="C956" s="15">
        <f t="shared" si="41"/>
        <v>45199</v>
      </c>
      <c r="D956" s="35">
        <v>45194</v>
      </c>
      <c r="E956" s="36">
        <v>271191.09000000003</v>
      </c>
      <c r="F956" s="36">
        <v>42062.71</v>
      </c>
      <c r="G956" s="36">
        <v>229128.39</v>
      </c>
      <c r="H956" s="36">
        <v>45</v>
      </c>
      <c r="I956" s="36">
        <v>23.1388</v>
      </c>
      <c r="J956" s="36">
        <v>23.145</v>
      </c>
      <c r="K956" s="36">
        <v>810.22</v>
      </c>
      <c r="L956" s="36">
        <v>802.98</v>
      </c>
      <c r="M956" s="36">
        <v>810.22</v>
      </c>
    </row>
    <row r="957" spans="3:13" x14ac:dyDescent="0.25">
      <c r="C957" s="15">
        <f t="shared" si="41"/>
        <v>45199</v>
      </c>
      <c r="D957" s="35">
        <v>45193</v>
      </c>
      <c r="E957" s="36">
        <v>273628.78000000003</v>
      </c>
      <c r="F957" s="36">
        <v>42062.71</v>
      </c>
      <c r="G957" s="36">
        <v>231566.06</v>
      </c>
      <c r="H957" s="36">
        <v>0</v>
      </c>
      <c r="I957" s="36">
        <v>23.561599999999999</v>
      </c>
      <c r="J957" s="36">
        <v>23.596</v>
      </c>
      <c r="K957" s="36">
        <v>806.88</v>
      </c>
      <c r="L957" s="36">
        <v>804.55</v>
      </c>
      <c r="M957" s="36">
        <v>806.88</v>
      </c>
    </row>
    <row r="958" spans="3:13" x14ac:dyDescent="0.25">
      <c r="C958" s="15">
        <f t="shared" si="41"/>
        <v>45199</v>
      </c>
      <c r="D958" s="35">
        <v>45192</v>
      </c>
      <c r="E958" s="36">
        <v>273628.78000000003</v>
      </c>
      <c r="F958" s="36">
        <v>42062.71</v>
      </c>
      <c r="G958" s="36">
        <v>231566.06</v>
      </c>
      <c r="H958" s="36">
        <v>0</v>
      </c>
      <c r="I958" s="36">
        <v>23.561599999999999</v>
      </c>
      <c r="J958" s="36">
        <v>23.596</v>
      </c>
      <c r="K958" s="36">
        <v>806.88</v>
      </c>
      <c r="L958" s="36">
        <v>804.55</v>
      </c>
      <c r="M958" s="36">
        <v>806.88</v>
      </c>
    </row>
    <row r="959" spans="3:13" x14ac:dyDescent="0.25">
      <c r="C959" s="15">
        <f t="shared" si="41"/>
        <v>45199</v>
      </c>
      <c r="D959" s="35">
        <v>45191</v>
      </c>
      <c r="E959" s="36">
        <v>273628.78000000003</v>
      </c>
      <c r="F959" s="36">
        <v>42062.71</v>
      </c>
      <c r="G959" s="36">
        <v>231566.06</v>
      </c>
      <c r="H959" s="36">
        <v>1</v>
      </c>
      <c r="I959" s="36">
        <v>23.561599999999999</v>
      </c>
      <c r="J959" s="36">
        <v>23.596</v>
      </c>
      <c r="K959" s="36">
        <v>806.88</v>
      </c>
      <c r="L959" s="36">
        <v>804.55</v>
      </c>
      <c r="M959" s="36">
        <v>806.88</v>
      </c>
    </row>
    <row r="960" spans="3:13" x14ac:dyDescent="0.25">
      <c r="C960" s="15">
        <f t="shared" si="41"/>
        <v>45199</v>
      </c>
      <c r="D960" s="35">
        <v>45190</v>
      </c>
      <c r="E960" s="36">
        <v>272537.03000000003</v>
      </c>
      <c r="F960" s="36">
        <v>42062.71</v>
      </c>
      <c r="G960" s="36">
        <v>230474.31</v>
      </c>
      <c r="H960" s="36">
        <v>29</v>
      </c>
      <c r="I960" s="36">
        <v>23.401</v>
      </c>
      <c r="J960" s="36">
        <v>23.443999999999999</v>
      </c>
      <c r="K960" s="36">
        <v>803.66</v>
      </c>
      <c r="L960" s="36">
        <v>803.53</v>
      </c>
      <c r="M960" s="36">
        <v>803.66</v>
      </c>
    </row>
    <row r="961" spans="3:13" x14ac:dyDescent="0.25">
      <c r="C961" s="15">
        <f t="shared" si="41"/>
        <v>45199</v>
      </c>
      <c r="D961" s="35">
        <v>45189</v>
      </c>
      <c r="E961" s="36">
        <v>274079.40999999997</v>
      </c>
      <c r="F961" s="36">
        <v>42062.71</v>
      </c>
      <c r="G961" s="36">
        <v>232016.69</v>
      </c>
      <c r="H961" s="36">
        <v>1</v>
      </c>
      <c r="I961" s="36">
        <v>23.238700000000001</v>
      </c>
      <c r="J961" s="36">
        <v>23.579000000000001</v>
      </c>
      <c r="K961" s="36">
        <v>805.62</v>
      </c>
      <c r="L961" s="36">
        <v>805.9</v>
      </c>
      <c r="M961" s="36">
        <v>805.62</v>
      </c>
    </row>
    <row r="962" spans="3:13" x14ac:dyDescent="0.25">
      <c r="C962" s="15">
        <f t="shared" si="41"/>
        <v>45199</v>
      </c>
      <c r="D962" s="35">
        <v>45188</v>
      </c>
      <c r="E962" s="36">
        <v>274048.44</v>
      </c>
      <c r="F962" s="36">
        <v>42405.32</v>
      </c>
      <c r="G962" s="36">
        <v>231643.14</v>
      </c>
      <c r="H962" s="36">
        <v>1</v>
      </c>
      <c r="I962" s="36">
        <v>23.200500000000002</v>
      </c>
      <c r="J962" s="36">
        <v>23.193999999999999</v>
      </c>
      <c r="K962" s="36">
        <v>800.97</v>
      </c>
      <c r="L962" s="36">
        <v>804.67</v>
      </c>
      <c r="M962" s="36">
        <v>800.97</v>
      </c>
    </row>
    <row r="963" spans="3:13" x14ac:dyDescent="0.25">
      <c r="C963" s="15">
        <f t="shared" si="41"/>
        <v>45199</v>
      </c>
      <c r="D963" s="35">
        <v>45187</v>
      </c>
      <c r="E963" s="36">
        <v>272385.15999999997</v>
      </c>
      <c r="F963" s="36">
        <v>42405.32</v>
      </c>
      <c r="G963" s="36">
        <v>229979.84</v>
      </c>
      <c r="H963" s="36">
        <v>5</v>
      </c>
      <c r="I963" s="36">
        <v>23.243400000000001</v>
      </c>
      <c r="J963" s="36">
        <v>23.231999999999999</v>
      </c>
      <c r="K963" s="36">
        <v>799.97</v>
      </c>
      <c r="L963" s="36">
        <v>814.1</v>
      </c>
      <c r="M963" s="36">
        <v>799.97</v>
      </c>
    </row>
    <row r="964" spans="3:13" x14ac:dyDescent="0.25">
      <c r="C964" s="15">
        <f t="shared" si="41"/>
        <v>45199</v>
      </c>
      <c r="D964" s="35">
        <v>45186</v>
      </c>
      <c r="E964" s="36">
        <v>272781.84000000003</v>
      </c>
      <c r="F964" s="36">
        <v>42405.32</v>
      </c>
      <c r="G964" s="36">
        <v>230376.55</v>
      </c>
      <c r="H964" s="36">
        <v>0</v>
      </c>
      <c r="I964" s="36">
        <v>23.036100000000001</v>
      </c>
      <c r="J964" s="36">
        <v>23.126000000000001</v>
      </c>
      <c r="K964" s="36">
        <v>814.15</v>
      </c>
      <c r="L964" s="36">
        <v>815.93</v>
      </c>
      <c r="M964" s="36">
        <v>814.15</v>
      </c>
    </row>
    <row r="965" spans="3:13" x14ac:dyDescent="0.25">
      <c r="C965" s="15">
        <f t="shared" si="41"/>
        <v>45199</v>
      </c>
      <c r="D965" s="35">
        <v>45185</v>
      </c>
      <c r="E965" s="36">
        <v>272781.84000000003</v>
      </c>
      <c r="F965" s="36">
        <v>42405.32</v>
      </c>
      <c r="G965" s="36">
        <v>230376.55</v>
      </c>
      <c r="H965" s="36">
        <v>0</v>
      </c>
      <c r="I965" s="36">
        <v>23.036100000000001</v>
      </c>
      <c r="J965" s="36">
        <v>23.126000000000001</v>
      </c>
      <c r="K965" s="36">
        <v>814.15</v>
      </c>
      <c r="L965" s="36">
        <v>815.93</v>
      </c>
      <c r="M965" s="36">
        <v>814.15</v>
      </c>
    </row>
    <row r="966" spans="3:13" x14ac:dyDescent="0.25">
      <c r="C966" s="15">
        <f t="shared" si="41"/>
        <v>45199</v>
      </c>
      <c r="D966" s="35">
        <v>45184</v>
      </c>
      <c r="E966" s="36">
        <v>272781.84000000003</v>
      </c>
      <c r="F966" s="36">
        <v>42405.32</v>
      </c>
      <c r="G966" s="36">
        <v>230376.55</v>
      </c>
      <c r="H966" s="36">
        <v>7</v>
      </c>
      <c r="I966" s="36">
        <v>23.036100000000001</v>
      </c>
      <c r="J966" s="36">
        <v>23.126000000000001</v>
      </c>
      <c r="K966" s="36">
        <v>814.15</v>
      </c>
      <c r="L966" s="36">
        <v>815.93</v>
      </c>
      <c r="M966" s="36">
        <v>814.15</v>
      </c>
    </row>
    <row r="967" spans="3:13" x14ac:dyDescent="0.25">
      <c r="C967" s="15">
        <f t="shared" si="41"/>
        <v>45199</v>
      </c>
      <c r="D967" s="35">
        <v>45183</v>
      </c>
      <c r="E967" s="36">
        <v>273630.90999999997</v>
      </c>
      <c r="F967" s="36">
        <v>42405.32</v>
      </c>
      <c r="G967" s="36">
        <v>231225.58</v>
      </c>
      <c r="H967" s="36">
        <v>13</v>
      </c>
      <c r="I967" s="36">
        <v>22.649100000000001</v>
      </c>
      <c r="J967" s="36">
        <v>22.748000000000001</v>
      </c>
      <c r="K967" s="36">
        <v>807.18</v>
      </c>
      <c r="L967" s="36">
        <v>815.42</v>
      </c>
      <c r="M967" s="36">
        <v>807.18</v>
      </c>
    </row>
    <row r="968" spans="3:13" x14ac:dyDescent="0.25">
      <c r="C968" s="15">
        <f t="shared" ref="C968:C1031" si="42">IFERROR(IF(DAY(D968)=1,EOMONTH(D968,0),IF(AND(EOMONTH(D968,0)+1-D968&lt;=3,(H968-AVERAGE(H969:H978))/_xlfn.STDEV.S(H969:H978)&gt;3),EOMONTH(D968,1),C969)),C969)</f>
        <v>45199</v>
      </c>
      <c r="D968" s="35">
        <v>45182</v>
      </c>
      <c r="E968" s="36">
        <v>274209.38</v>
      </c>
      <c r="F968" s="36">
        <v>42449.55</v>
      </c>
      <c r="G968" s="36">
        <v>231759.83</v>
      </c>
      <c r="H968" s="36">
        <v>1</v>
      </c>
      <c r="I968" s="36">
        <v>22.838000000000001</v>
      </c>
      <c r="J968" s="36">
        <v>22.911999999999999</v>
      </c>
      <c r="K968" s="36">
        <v>795.97</v>
      </c>
      <c r="L968" s="36">
        <v>813.44</v>
      </c>
      <c r="M968" s="36">
        <v>795.97</v>
      </c>
    </row>
    <row r="969" spans="3:13" x14ac:dyDescent="0.25">
      <c r="C969" s="15">
        <f t="shared" si="42"/>
        <v>45199</v>
      </c>
      <c r="D969" s="35">
        <v>45181</v>
      </c>
      <c r="E969" s="36">
        <v>274232.46999999997</v>
      </c>
      <c r="F969" s="36">
        <v>42449.55</v>
      </c>
      <c r="G969" s="36">
        <v>231782.92</v>
      </c>
      <c r="H969" s="36">
        <v>33</v>
      </c>
      <c r="I969" s="36">
        <v>23.065799999999999</v>
      </c>
      <c r="J969" s="36">
        <v>23.126999999999999</v>
      </c>
      <c r="K969" s="36">
        <v>794.36</v>
      </c>
      <c r="L969" s="36">
        <v>811.09</v>
      </c>
      <c r="M969" s="36">
        <v>794.36</v>
      </c>
    </row>
    <row r="970" spans="3:13" x14ac:dyDescent="0.25">
      <c r="C970" s="15">
        <f t="shared" si="42"/>
        <v>45199</v>
      </c>
      <c r="D970" s="35">
        <v>45180</v>
      </c>
      <c r="E970" s="36">
        <v>274955.44</v>
      </c>
      <c r="F970" s="36">
        <v>42145.34</v>
      </c>
      <c r="G970" s="36">
        <v>232810.08</v>
      </c>
      <c r="H970" s="36">
        <v>60</v>
      </c>
      <c r="I970" s="36">
        <v>23.078499999999998</v>
      </c>
      <c r="J970" s="36">
        <v>23.103000000000002</v>
      </c>
      <c r="K970" s="36">
        <v>792.38</v>
      </c>
      <c r="L970" s="36">
        <v>811.45</v>
      </c>
      <c r="M970" s="36">
        <v>792.38</v>
      </c>
    </row>
    <row r="971" spans="3:13" x14ac:dyDescent="0.25">
      <c r="C971" s="15">
        <f t="shared" si="42"/>
        <v>45199</v>
      </c>
      <c r="D971" s="35">
        <v>45179</v>
      </c>
      <c r="E971" s="36">
        <v>276173.59000000003</v>
      </c>
      <c r="F971" s="36">
        <v>43769.57</v>
      </c>
      <c r="G971" s="36">
        <v>232404.03</v>
      </c>
      <c r="H971" s="36">
        <v>0</v>
      </c>
      <c r="I971" s="36">
        <v>22.926600000000001</v>
      </c>
      <c r="J971" s="36">
        <v>22.891999999999999</v>
      </c>
      <c r="K971" s="36">
        <v>782.4</v>
      </c>
      <c r="L971" s="36">
        <v>805.41</v>
      </c>
      <c r="M971" s="36">
        <v>782.4</v>
      </c>
    </row>
    <row r="972" spans="3:13" x14ac:dyDescent="0.25">
      <c r="C972" s="15">
        <f t="shared" si="42"/>
        <v>45199</v>
      </c>
      <c r="D972" s="35">
        <v>45178</v>
      </c>
      <c r="E972" s="36">
        <v>276173.59000000003</v>
      </c>
      <c r="F972" s="36">
        <v>43769.57</v>
      </c>
      <c r="G972" s="36">
        <v>232404.03</v>
      </c>
      <c r="H972" s="36">
        <v>0</v>
      </c>
      <c r="I972" s="36">
        <v>22.926600000000001</v>
      </c>
      <c r="J972" s="36">
        <v>22.891999999999999</v>
      </c>
      <c r="K972" s="36">
        <v>782.4</v>
      </c>
      <c r="L972" s="36">
        <v>805.41</v>
      </c>
      <c r="M972" s="36">
        <v>782.4</v>
      </c>
    </row>
    <row r="973" spans="3:13" x14ac:dyDescent="0.25">
      <c r="C973" s="15">
        <f t="shared" si="42"/>
        <v>45199</v>
      </c>
      <c r="D973" s="35">
        <v>45177</v>
      </c>
      <c r="E973" s="36">
        <v>276173.59000000003</v>
      </c>
      <c r="F973" s="36">
        <v>43769.57</v>
      </c>
      <c r="G973" s="36">
        <v>232404.03</v>
      </c>
      <c r="H973" s="36">
        <v>58</v>
      </c>
      <c r="I973" s="36">
        <v>22.926600000000001</v>
      </c>
      <c r="J973" s="36">
        <v>22.891999999999999</v>
      </c>
      <c r="K973" s="36">
        <v>782.4</v>
      </c>
      <c r="L973" s="36">
        <v>805.41</v>
      </c>
      <c r="M973" s="36">
        <v>782.4</v>
      </c>
    </row>
    <row r="974" spans="3:13" x14ac:dyDescent="0.25">
      <c r="C974" s="15">
        <f t="shared" si="42"/>
        <v>45199</v>
      </c>
      <c r="D974" s="35">
        <v>45176</v>
      </c>
      <c r="E974" s="36">
        <v>277683.19</v>
      </c>
      <c r="F974" s="36">
        <v>43769.57</v>
      </c>
      <c r="G974" s="36">
        <v>233913.63</v>
      </c>
      <c r="H974" s="36">
        <v>100</v>
      </c>
      <c r="I974" s="36">
        <v>22.9682</v>
      </c>
      <c r="J974" s="36">
        <v>22.95</v>
      </c>
      <c r="K974" s="36">
        <v>786.31</v>
      </c>
      <c r="L974" s="36">
        <v>807.05</v>
      </c>
      <c r="M974" s="36">
        <v>786.31</v>
      </c>
    </row>
    <row r="975" spans="3:13" x14ac:dyDescent="0.25">
      <c r="C975" s="15">
        <f t="shared" si="42"/>
        <v>45199</v>
      </c>
      <c r="D975" s="35">
        <v>45175</v>
      </c>
      <c r="E975" s="36">
        <v>277795.44</v>
      </c>
      <c r="F975" s="36">
        <v>43769.57</v>
      </c>
      <c r="G975" s="36">
        <v>234025.86</v>
      </c>
      <c r="H975" s="36">
        <v>49</v>
      </c>
      <c r="I975" s="36">
        <v>23.168299999999999</v>
      </c>
      <c r="J975" s="36">
        <v>23.206</v>
      </c>
      <c r="K975" s="36">
        <v>794.59</v>
      </c>
      <c r="L975" s="36">
        <v>808.39</v>
      </c>
      <c r="M975" s="36">
        <v>794.59</v>
      </c>
    </row>
    <row r="976" spans="3:13" x14ac:dyDescent="0.25">
      <c r="C976" s="15">
        <f t="shared" si="42"/>
        <v>45199</v>
      </c>
      <c r="D976" s="35">
        <v>45174</v>
      </c>
      <c r="E976" s="36">
        <v>278377.21999999997</v>
      </c>
      <c r="F976" s="36">
        <v>44350.84</v>
      </c>
      <c r="G976" s="36">
        <v>234026.39</v>
      </c>
      <c r="H976" s="36">
        <v>7</v>
      </c>
      <c r="I976" s="36">
        <v>23.541599999999999</v>
      </c>
      <c r="J976" s="36">
        <v>23.558</v>
      </c>
      <c r="K976" s="36">
        <v>800.16</v>
      </c>
      <c r="L976" s="36">
        <v>809.89</v>
      </c>
      <c r="M976" s="36">
        <v>800.16</v>
      </c>
    </row>
    <row r="977" spans="3:13" x14ac:dyDescent="0.25">
      <c r="C977" s="15">
        <f t="shared" si="42"/>
        <v>45199</v>
      </c>
      <c r="D977" s="35">
        <v>45173</v>
      </c>
      <c r="E977" s="36">
        <v>278305.78000000003</v>
      </c>
      <c r="F977" s="36">
        <v>44350.84</v>
      </c>
      <c r="G977" s="36">
        <v>233954.95</v>
      </c>
      <c r="H977" s="36">
        <v>0</v>
      </c>
      <c r="I977" s="36">
        <v>23.991499999999998</v>
      </c>
      <c r="J977" s="36">
        <v>24.231999999999999</v>
      </c>
      <c r="K977" s="36">
        <v>811.23</v>
      </c>
      <c r="L977" s="36">
        <v>813.16</v>
      </c>
      <c r="M977" s="36">
        <v>811.23</v>
      </c>
    </row>
    <row r="978" spans="3:13" x14ac:dyDescent="0.25">
      <c r="C978" s="15">
        <f t="shared" si="42"/>
        <v>45199</v>
      </c>
      <c r="D978" s="35">
        <v>45172</v>
      </c>
      <c r="E978" s="36">
        <v>278305.78000000003</v>
      </c>
      <c r="F978" s="36">
        <v>44350.84</v>
      </c>
      <c r="G978" s="36">
        <v>233954.95</v>
      </c>
      <c r="H978" s="36">
        <v>0</v>
      </c>
      <c r="I978" s="36">
        <v>24.187999999999999</v>
      </c>
      <c r="J978" s="36">
        <v>24.231999999999999</v>
      </c>
      <c r="K978" s="36">
        <v>813.86</v>
      </c>
      <c r="L978" s="36">
        <v>819.09</v>
      </c>
      <c r="M978" s="36">
        <v>813.86</v>
      </c>
    </row>
    <row r="979" spans="3:13" x14ac:dyDescent="0.25">
      <c r="C979" s="15">
        <f t="shared" si="42"/>
        <v>45199</v>
      </c>
      <c r="D979" s="35">
        <v>45171</v>
      </c>
      <c r="E979" s="36">
        <v>278305.78000000003</v>
      </c>
      <c r="F979" s="36">
        <v>44350.84</v>
      </c>
      <c r="G979" s="36">
        <v>233954.95</v>
      </c>
      <c r="H979" s="36">
        <v>0</v>
      </c>
      <c r="I979" s="36">
        <v>24.187999999999999</v>
      </c>
      <c r="J979" s="36">
        <v>24.231999999999999</v>
      </c>
      <c r="K979" s="36">
        <v>813.86</v>
      </c>
      <c r="L979" s="36">
        <v>819.09</v>
      </c>
      <c r="M979" s="36">
        <v>813.86</v>
      </c>
    </row>
    <row r="980" spans="3:13" x14ac:dyDescent="0.25">
      <c r="C980" s="15">
        <f t="shared" si="42"/>
        <v>45199</v>
      </c>
      <c r="D980" s="35">
        <v>45170</v>
      </c>
      <c r="E980" s="36">
        <v>278305.78000000003</v>
      </c>
      <c r="F980" s="36">
        <v>44350.84</v>
      </c>
      <c r="G980" s="36">
        <v>233954.95</v>
      </c>
      <c r="H980" s="36">
        <v>132</v>
      </c>
      <c r="I980" s="36">
        <v>24.187999999999999</v>
      </c>
      <c r="J980" s="36">
        <v>24.231999999999999</v>
      </c>
      <c r="K980" s="36">
        <v>813.86</v>
      </c>
      <c r="L980" s="36">
        <v>819.09</v>
      </c>
      <c r="M980" s="36">
        <v>813.86</v>
      </c>
    </row>
    <row r="981" spans="3:13" x14ac:dyDescent="0.25">
      <c r="C981" s="15">
        <f t="shared" si="42"/>
        <v>45199</v>
      </c>
      <c r="D981" s="35">
        <v>45169</v>
      </c>
      <c r="E981" s="36">
        <v>277734.03000000003</v>
      </c>
      <c r="F981" s="36">
        <v>44350.84</v>
      </c>
      <c r="G981" s="36">
        <v>233383.17</v>
      </c>
      <c r="H981" s="36">
        <v>288</v>
      </c>
      <c r="I981" s="36">
        <v>24.443000000000001</v>
      </c>
      <c r="J981" s="36">
        <v>24.472000000000001</v>
      </c>
      <c r="K981" s="36">
        <v>818.59</v>
      </c>
      <c r="L981" s="36">
        <v>820.8</v>
      </c>
      <c r="M981" s="36">
        <v>818.59</v>
      </c>
    </row>
    <row r="982" spans="3:13" x14ac:dyDescent="0.25">
      <c r="C982" s="15">
        <f t="shared" si="42"/>
        <v>45199</v>
      </c>
      <c r="D982" s="35">
        <v>45168</v>
      </c>
      <c r="E982" s="36">
        <v>277604.71999999997</v>
      </c>
      <c r="F982" s="36">
        <v>42695.199999999997</v>
      </c>
      <c r="G982" s="36">
        <v>234909.52</v>
      </c>
      <c r="H982" s="36">
        <v>1863</v>
      </c>
      <c r="I982" s="36">
        <v>24.615600000000001</v>
      </c>
      <c r="J982" s="36">
        <v>24.734000000000002</v>
      </c>
      <c r="K982" s="36">
        <v>812.04</v>
      </c>
      <c r="L982" s="36">
        <v>771.41</v>
      </c>
      <c r="M982" s="36">
        <v>812.04</v>
      </c>
    </row>
    <row r="983" spans="3:13" x14ac:dyDescent="0.25">
      <c r="C983" s="15">
        <f t="shared" si="42"/>
        <v>45169</v>
      </c>
      <c r="D983" s="35">
        <v>45167</v>
      </c>
      <c r="E983" s="36">
        <v>278214.46999999997</v>
      </c>
      <c r="F983" s="36">
        <v>42102.63</v>
      </c>
      <c r="G983" s="36">
        <v>236111.84</v>
      </c>
      <c r="H983" s="36">
        <v>0</v>
      </c>
      <c r="I983" s="36">
        <v>24.723700000000001</v>
      </c>
      <c r="J983" s="36">
        <v>24.788</v>
      </c>
      <c r="K983" s="36">
        <v>803.08</v>
      </c>
      <c r="L983" s="36">
        <v>771.9</v>
      </c>
      <c r="M983" s="36">
        <v>803.08</v>
      </c>
    </row>
    <row r="984" spans="3:13" x14ac:dyDescent="0.25">
      <c r="C984" s="15">
        <f t="shared" si="42"/>
        <v>45169</v>
      </c>
      <c r="D984" s="35">
        <v>45166</v>
      </c>
      <c r="E984" s="36">
        <v>277252.5</v>
      </c>
      <c r="F984" s="36">
        <v>42432.21</v>
      </c>
      <c r="G984" s="36">
        <v>234820.31</v>
      </c>
      <c r="H984" s="36">
        <v>0</v>
      </c>
      <c r="I984" s="36">
        <v>24.23</v>
      </c>
      <c r="J984" s="36">
        <v>24.251999999999999</v>
      </c>
      <c r="K984" s="36">
        <v>800.24</v>
      </c>
      <c r="L984" s="36">
        <v>771.01</v>
      </c>
      <c r="M984" s="36">
        <v>800.24</v>
      </c>
    </row>
    <row r="985" spans="3:13" x14ac:dyDescent="0.25">
      <c r="C985" s="15">
        <f t="shared" si="42"/>
        <v>45169</v>
      </c>
      <c r="D985" s="35">
        <v>45165</v>
      </c>
      <c r="E985" s="36">
        <v>276160.75</v>
      </c>
      <c r="F985" s="36">
        <v>35601.269999999997</v>
      </c>
      <c r="G985" s="36">
        <v>240559.47</v>
      </c>
      <c r="H985" s="36">
        <v>0</v>
      </c>
      <c r="I985" s="36">
        <v>24.225999999999999</v>
      </c>
      <c r="J985" s="36">
        <v>24.234000000000002</v>
      </c>
      <c r="K985" s="36">
        <v>798.57</v>
      </c>
      <c r="L985" s="36">
        <v>771.13</v>
      </c>
      <c r="M985" s="36">
        <v>798.57</v>
      </c>
    </row>
    <row r="986" spans="3:13" x14ac:dyDescent="0.25">
      <c r="C986" s="15">
        <f t="shared" si="42"/>
        <v>45169</v>
      </c>
      <c r="D986" s="35">
        <v>45164</v>
      </c>
      <c r="E986" s="36">
        <v>276160.75</v>
      </c>
      <c r="F986" s="36">
        <v>35601.269999999997</v>
      </c>
      <c r="G986" s="36">
        <v>240559.47</v>
      </c>
      <c r="H986" s="36">
        <v>0</v>
      </c>
      <c r="I986" s="36">
        <v>24.225999999999999</v>
      </c>
      <c r="J986" s="36">
        <v>24.234000000000002</v>
      </c>
      <c r="K986" s="36">
        <v>798.57</v>
      </c>
      <c r="L986" s="36">
        <v>771.13</v>
      </c>
      <c r="M986" s="36">
        <v>798.57</v>
      </c>
    </row>
    <row r="987" spans="3:13" x14ac:dyDescent="0.25">
      <c r="C987" s="15">
        <f t="shared" si="42"/>
        <v>45169</v>
      </c>
      <c r="D987" s="35">
        <v>45163</v>
      </c>
      <c r="E987" s="36">
        <v>276160.75</v>
      </c>
      <c r="F987" s="36">
        <v>35601.269999999997</v>
      </c>
      <c r="G987" s="36">
        <v>240559.47</v>
      </c>
      <c r="H987" s="36">
        <v>2</v>
      </c>
      <c r="I987" s="36">
        <v>24.225999999999999</v>
      </c>
      <c r="J987" s="36">
        <v>24.234000000000002</v>
      </c>
      <c r="K987" s="36">
        <v>798.57</v>
      </c>
      <c r="L987" s="36">
        <v>771.13</v>
      </c>
      <c r="M987" s="36">
        <v>798.57</v>
      </c>
    </row>
    <row r="988" spans="3:13" x14ac:dyDescent="0.25">
      <c r="C988" s="15">
        <f t="shared" si="42"/>
        <v>45169</v>
      </c>
      <c r="D988" s="35">
        <v>45162</v>
      </c>
      <c r="E988" s="36">
        <v>276522.31</v>
      </c>
      <c r="F988" s="36">
        <v>27604.76</v>
      </c>
      <c r="G988" s="36">
        <v>248917.55</v>
      </c>
      <c r="H988" s="36">
        <v>1</v>
      </c>
      <c r="I988" s="36">
        <v>24.122499999999999</v>
      </c>
      <c r="J988" s="36">
        <v>24.23</v>
      </c>
      <c r="K988" s="36">
        <v>801.1</v>
      </c>
      <c r="L988" s="36">
        <v>771.98</v>
      </c>
      <c r="M988" s="36">
        <v>801.1</v>
      </c>
    </row>
    <row r="989" spans="3:13" x14ac:dyDescent="0.25">
      <c r="C989" s="15">
        <f t="shared" si="42"/>
        <v>45169</v>
      </c>
      <c r="D989" s="35">
        <v>45161</v>
      </c>
      <c r="E989" s="36">
        <v>277505.94</v>
      </c>
      <c r="F989" s="36">
        <v>27604.76</v>
      </c>
      <c r="G989" s="36">
        <v>249901.19</v>
      </c>
      <c r="H989" s="36">
        <v>0</v>
      </c>
      <c r="I989" s="36">
        <v>24.3108</v>
      </c>
      <c r="J989" s="36">
        <v>24.391999999999999</v>
      </c>
      <c r="K989" s="36">
        <v>786.41</v>
      </c>
      <c r="L989" s="36">
        <v>772.13</v>
      </c>
      <c r="M989" s="36">
        <v>786.41</v>
      </c>
    </row>
    <row r="990" spans="3:13" x14ac:dyDescent="0.25">
      <c r="C990" s="15">
        <f t="shared" si="42"/>
        <v>45169</v>
      </c>
      <c r="D990" s="35">
        <v>45160</v>
      </c>
      <c r="E990" s="36">
        <v>277508.96999999997</v>
      </c>
      <c r="F990" s="36">
        <v>27604.76</v>
      </c>
      <c r="G990" s="36">
        <v>249904.2</v>
      </c>
      <c r="H990" s="36">
        <v>1</v>
      </c>
      <c r="I990" s="36">
        <v>23.406500000000001</v>
      </c>
      <c r="J990" s="36">
        <v>23.45</v>
      </c>
      <c r="K990" s="36">
        <v>775.28</v>
      </c>
      <c r="L990" s="36">
        <v>770.35</v>
      </c>
      <c r="M990" s="36">
        <v>775.28</v>
      </c>
    </row>
    <row r="991" spans="3:13" x14ac:dyDescent="0.25">
      <c r="C991" s="15">
        <f t="shared" si="42"/>
        <v>45169</v>
      </c>
      <c r="D991" s="35">
        <v>45159</v>
      </c>
      <c r="E991" s="36">
        <v>278573.46999999997</v>
      </c>
      <c r="F991" s="36">
        <v>27604.76</v>
      </c>
      <c r="G991" s="36">
        <v>250968.72</v>
      </c>
      <c r="H991" s="36">
        <v>0</v>
      </c>
      <c r="I991" s="36">
        <v>23.306999999999999</v>
      </c>
      <c r="J991" s="36">
        <v>23.34</v>
      </c>
      <c r="K991" s="36">
        <v>768.04</v>
      </c>
      <c r="L991" s="36">
        <v>771.33</v>
      </c>
      <c r="M991" s="36">
        <v>768.04</v>
      </c>
    </row>
    <row r="992" spans="3:13" x14ac:dyDescent="0.25">
      <c r="C992" s="15">
        <f t="shared" si="42"/>
        <v>45169</v>
      </c>
      <c r="D992" s="35">
        <v>45158</v>
      </c>
      <c r="E992" s="36">
        <v>279697.15999999997</v>
      </c>
      <c r="F992" s="36">
        <v>27604.76</v>
      </c>
      <c r="G992" s="36">
        <v>252092.39</v>
      </c>
      <c r="H992" s="36">
        <v>0</v>
      </c>
      <c r="I992" s="36">
        <v>22.75</v>
      </c>
      <c r="J992" s="36">
        <v>22.733000000000001</v>
      </c>
      <c r="K992" s="36">
        <v>771.57</v>
      </c>
      <c r="L992" s="36">
        <v>771.84</v>
      </c>
      <c r="M992" s="36">
        <v>771.57</v>
      </c>
    </row>
    <row r="993" spans="3:13" x14ac:dyDescent="0.25">
      <c r="C993" s="15">
        <f t="shared" si="42"/>
        <v>45169</v>
      </c>
      <c r="D993" s="35">
        <v>45157</v>
      </c>
      <c r="E993" s="36">
        <v>279697.15999999997</v>
      </c>
      <c r="F993" s="36">
        <v>27604.76</v>
      </c>
      <c r="G993" s="36">
        <v>252092.39</v>
      </c>
      <c r="H993" s="36">
        <v>0</v>
      </c>
      <c r="I993" s="36">
        <v>22.75</v>
      </c>
      <c r="J993" s="36">
        <v>22.733000000000001</v>
      </c>
      <c r="K993" s="36">
        <v>771.57</v>
      </c>
      <c r="L993" s="36">
        <v>771.84</v>
      </c>
      <c r="M993" s="36">
        <v>771.57</v>
      </c>
    </row>
    <row r="994" spans="3:13" x14ac:dyDescent="0.25">
      <c r="C994" s="15">
        <f t="shared" si="42"/>
        <v>45169</v>
      </c>
      <c r="D994" s="35">
        <v>45156</v>
      </c>
      <c r="E994" s="36">
        <v>279697.15999999997</v>
      </c>
      <c r="F994" s="36">
        <v>27604.76</v>
      </c>
      <c r="G994" s="36">
        <v>252092.39</v>
      </c>
      <c r="H994" s="36">
        <v>0</v>
      </c>
      <c r="I994" s="36">
        <v>22.75</v>
      </c>
      <c r="J994" s="36">
        <v>22.733000000000001</v>
      </c>
      <c r="K994" s="36">
        <v>771.57</v>
      </c>
      <c r="L994" s="36">
        <v>771.84</v>
      </c>
      <c r="M994" s="36">
        <v>771.57</v>
      </c>
    </row>
    <row r="995" spans="3:13" x14ac:dyDescent="0.25">
      <c r="C995" s="15">
        <f t="shared" si="42"/>
        <v>45169</v>
      </c>
      <c r="D995" s="35">
        <v>45155</v>
      </c>
      <c r="E995" s="36">
        <v>279707.15999999997</v>
      </c>
      <c r="F995" s="36">
        <v>27604.76</v>
      </c>
      <c r="G995" s="36">
        <v>252102.41</v>
      </c>
      <c r="H995" s="36">
        <v>20</v>
      </c>
      <c r="I995" s="36">
        <v>22.692799999999998</v>
      </c>
      <c r="J995" s="36">
        <v>22.715</v>
      </c>
      <c r="K995" s="36">
        <v>769.15</v>
      </c>
      <c r="L995" s="36">
        <v>771.48</v>
      </c>
      <c r="M995" s="36">
        <v>769.15</v>
      </c>
    </row>
    <row r="996" spans="3:13" x14ac:dyDescent="0.25">
      <c r="C996" s="15">
        <f t="shared" si="42"/>
        <v>45169</v>
      </c>
      <c r="D996" s="35">
        <v>45154</v>
      </c>
      <c r="E996" s="36">
        <v>279167.59000000003</v>
      </c>
      <c r="F996" s="36">
        <v>30828.61</v>
      </c>
      <c r="G996" s="36">
        <v>248338.98</v>
      </c>
      <c r="H996" s="36">
        <v>5</v>
      </c>
      <c r="I996" s="36">
        <v>22.414999999999999</v>
      </c>
      <c r="J996" s="36">
        <v>22.535</v>
      </c>
      <c r="K996" s="36">
        <v>768.35</v>
      </c>
      <c r="L996" s="36">
        <v>769.99</v>
      </c>
      <c r="M996" s="36">
        <v>768.35</v>
      </c>
    </row>
    <row r="997" spans="3:13" x14ac:dyDescent="0.25">
      <c r="C997" s="15">
        <f t="shared" si="42"/>
        <v>45169</v>
      </c>
      <c r="D997" s="35">
        <v>45153</v>
      </c>
      <c r="E997" s="36">
        <v>279192.28000000003</v>
      </c>
      <c r="F997" s="36">
        <v>30828.61</v>
      </c>
      <c r="G997" s="36">
        <v>248363.7</v>
      </c>
      <c r="H997" s="36">
        <v>9</v>
      </c>
      <c r="I997" s="36">
        <v>22.528600000000001</v>
      </c>
      <c r="J997" s="36">
        <v>22.655999999999999</v>
      </c>
      <c r="K997" s="36">
        <v>766.73</v>
      </c>
      <c r="L997" s="36">
        <v>771.12</v>
      </c>
      <c r="M997" s="36">
        <v>766.73</v>
      </c>
    </row>
    <row r="998" spans="3:13" x14ac:dyDescent="0.25">
      <c r="C998" s="15">
        <f t="shared" si="42"/>
        <v>45169</v>
      </c>
      <c r="D998" s="35">
        <v>45152</v>
      </c>
      <c r="E998" s="36">
        <v>279586.56</v>
      </c>
      <c r="F998" s="36">
        <v>30828.61</v>
      </c>
      <c r="G998" s="36">
        <v>248757.95</v>
      </c>
      <c r="H998" s="36">
        <v>20</v>
      </c>
      <c r="I998" s="36">
        <v>22.6</v>
      </c>
      <c r="J998" s="36">
        <v>22.707999999999998</v>
      </c>
      <c r="K998" s="36">
        <v>768.68</v>
      </c>
      <c r="L998" s="36">
        <v>727.61</v>
      </c>
      <c r="M998" s="36">
        <v>768.68</v>
      </c>
    </row>
    <row r="999" spans="3:13" x14ac:dyDescent="0.25">
      <c r="C999" s="15">
        <f t="shared" si="42"/>
        <v>45169</v>
      </c>
      <c r="D999" s="35">
        <v>45151</v>
      </c>
      <c r="E999" s="36">
        <v>280597.94</v>
      </c>
      <c r="F999" s="36">
        <v>30828.61</v>
      </c>
      <c r="G999" s="36">
        <v>249769.34</v>
      </c>
      <c r="H999" s="36">
        <v>0</v>
      </c>
      <c r="I999" s="36">
        <v>22.685700000000001</v>
      </c>
      <c r="J999" s="36">
        <v>22.742999999999999</v>
      </c>
      <c r="K999" s="36">
        <v>769.2</v>
      </c>
      <c r="L999" s="36">
        <v>729.41</v>
      </c>
      <c r="M999" s="36">
        <v>769.2</v>
      </c>
    </row>
    <row r="1000" spans="3:13" x14ac:dyDescent="0.25">
      <c r="C1000" s="15">
        <f t="shared" si="42"/>
        <v>45169</v>
      </c>
      <c r="D1000" s="35">
        <v>45150</v>
      </c>
      <c r="E1000" s="36">
        <v>280597.94</v>
      </c>
      <c r="F1000" s="36">
        <v>30828.61</v>
      </c>
      <c r="G1000" s="36">
        <v>249769.34</v>
      </c>
      <c r="H1000" s="36">
        <v>0</v>
      </c>
      <c r="I1000" s="36">
        <v>22.685700000000001</v>
      </c>
      <c r="J1000" s="36">
        <v>22.742999999999999</v>
      </c>
      <c r="K1000" s="36">
        <v>769.2</v>
      </c>
      <c r="L1000" s="36">
        <v>729.41</v>
      </c>
      <c r="M1000" s="36">
        <v>769.2</v>
      </c>
    </row>
    <row r="1001" spans="3:13" x14ac:dyDescent="0.25">
      <c r="C1001" s="15">
        <f t="shared" si="42"/>
        <v>45169</v>
      </c>
      <c r="D1001" s="35">
        <v>45149</v>
      </c>
      <c r="E1001" s="36">
        <v>280597.94</v>
      </c>
      <c r="F1001" s="36">
        <v>30828.61</v>
      </c>
      <c r="G1001" s="36">
        <v>249769.34</v>
      </c>
      <c r="H1001" s="36">
        <v>0</v>
      </c>
      <c r="I1001" s="36">
        <v>22.685700000000001</v>
      </c>
      <c r="J1001" s="36">
        <v>22.742999999999999</v>
      </c>
      <c r="K1001" s="36">
        <v>769.2</v>
      </c>
      <c r="L1001" s="36">
        <v>729.41</v>
      </c>
      <c r="M1001" s="36">
        <v>769.2</v>
      </c>
    </row>
    <row r="1002" spans="3:13" x14ac:dyDescent="0.25">
      <c r="C1002" s="15">
        <f t="shared" si="42"/>
        <v>45169</v>
      </c>
      <c r="D1002" s="35">
        <v>45148</v>
      </c>
      <c r="E1002" s="36">
        <v>281172.96999999997</v>
      </c>
      <c r="F1002" s="36">
        <v>31066.29</v>
      </c>
      <c r="G1002" s="36">
        <v>250106.67</v>
      </c>
      <c r="H1002" s="36">
        <v>0</v>
      </c>
      <c r="I1002" s="36">
        <v>22.7043</v>
      </c>
      <c r="J1002" s="36">
        <v>22.821000000000002</v>
      </c>
      <c r="K1002" s="36">
        <v>767.05</v>
      </c>
      <c r="L1002" s="36">
        <v>731.44</v>
      </c>
      <c r="M1002" s="36">
        <v>767.05</v>
      </c>
    </row>
    <row r="1003" spans="3:13" x14ac:dyDescent="0.25">
      <c r="C1003" s="15">
        <f t="shared" si="42"/>
        <v>45169</v>
      </c>
      <c r="D1003" s="35">
        <v>45147</v>
      </c>
      <c r="E1003" s="36">
        <v>281306.88</v>
      </c>
      <c r="F1003" s="36">
        <v>31066.29</v>
      </c>
      <c r="G1003" s="36">
        <v>250240.61</v>
      </c>
      <c r="H1003" s="36">
        <v>0</v>
      </c>
      <c r="I1003" s="36">
        <v>22.6632</v>
      </c>
      <c r="J1003" s="36">
        <v>22.731000000000002</v>
      </c>
      <c r="K1003" s="36">
        <v>771.15</v>
      </c>
      <c r="L1003" s="36">
        <v>788.9</v>
      </c>
      <c r="M1003" s="36">
        <v>771.15</v>
      </c>
    </row>
    <row r="1004" spans="3:13" x14ac:dyDescent="0.25">
      <c r="C1004" s="15">
        <f t="shared" si="42"/>
        <v>45169</v>
      </c>
      <c r="D1004" s="35">
        <v>45146</v>
      </c>
      <c r="E1004" s="36">
        <v>281399.28000000003</v>
      </c>
      <c r="F1004" s="36">
        <v>31066.29</v>
      </c>
      <c r="G1004" s="36">
        <v>250333.03</v>
      </c>
      <c r="H1004" s="36">
        <v>4</v>
      </c>
      <c r="I1004" s="36">
        <v>22.782</v>
      </c>
      <c r="J1004" s="36">
        <v>22.806999999999999</v>
      </c>
      <c r="K1004" s="36">
        <v>776.07</v>
      </c>
      <c r="L1004" s="36">
        <v>787.99</v>
      </c>
      <c r="M1004" s="36">
        <v>776.07</v>
      </c>
    </row>
    <row r="1005" spans="3:13" x14ac:dyDescent="0.25">
      <c r="C1005" s="15">
        <f t="shared" si="42"/>
        <v>45169</v>
      </c>
      <c r="D1005" s="35">
        <v>45145</v>
      </c>
      <c r="E1005" s="36">
        <v>281324.63</v>
      </c>
      <c r="F1005" s="36">
        <v>31692.78</v>
      </c>
      <c r="G1005" s="36">
        <v>249631.86</v>
      </c>
      <c r="H1005" s="36">
        <v>44</v>
      </c>
      <c r="I1005" s="36">
        <v>23.1341</v>
      </c>
      <c r="J1005" s="36">
        <v>23.231999999999999</v>
      </c>
      <c r="K1005" s="36">
        <v>784.63</v>
      </c>
      <c r="L1005" s="36">
        <v>790.89</v>
      </c>
      <c r="M1005" s="36">
        <v>784.63</v>
      </c>
    </row>
    <row r="1006" spans="3:13" x14ac:dyDescent="0.25">
      <c r="C1006" s="15">
        <f t="shared" si="42"/>
        <v>45169</v>
      </c>
      <c r="D1006" s="35">
        <v>45144</v>
      </c>
      <c r="E1006" s="36">
        <v>281947.44</v>
      </c>
      <c r="F1006" s="36">
        <v>31692.78</v>
      </c>
      <c r="G1006" s="36">
        <v>250254.66</v>
      </c>
      <c r="H1006" s="36">
        <v>0</v>
      </c>
      <c r="I1006" s="36">
        <v>23.634499999999999</v>
      </c>
      <c r="J1006" s="36">
        <v>23.716000000000001</v>
      </c>
      <c r="K1006" s="36">
        <v>784.05</v>
      </c>
      <c r="L1006" s="36">
        <v>802.73</v>
      </c>
      <c r="M1006" s="36">
        <v>784.05</v>
      </c>
    </row>
    <row r="1007" spans="3:13" x14ac:dyDescent="0.25">
      <c r="C1007" s="15">
        <f t="shared" si="42"/>
        <v>45169</v>
      </c>
      <c r="D1007" s="35">
        <v>45143</v>
      </c>
      <c r="E1007" s="36">
        <v>281947.44</v>
      </c>
      <c r="F1007" s="36">
        <v>31692.78</v>
      </c>
      <c r="G1007" s="36">
        <v>250254.66</v>
      </c>
      <c r="H1007" s="36">
        <v>0</v>
      </c>
      <c r="I1007" s="36">
        <v>23.634499999999999</v>
      </c>
      <c r="J1007" s="36">
        <v>23.716000000000001</v>
      </c>
      <c r="K1007" s="36">
        <v>784.05</v>
      </c>
      <c r="L1007" s="36">
        <v>802.73</v>
      </c>
      <c r="M1007" s="36">
        <v>784.05</v>
      </c>
    </row>
    <row r="1008" spans="3:13" x14ac:dyDescent="0.25">
      <c r="C1008" s="15">
        <f t="shared" si="42"/>
        <v>45169</v>
      </c>
      <c r="D1008" s="35">
        <v>45142</v>
      </c>
      <c r="E1008" s="36">
        <v>281947.44</v>
      </c>
      <c r="F1008" s="36">
        <v>31692.78</v>
      </c>
      <c r="G1008" s="36">
        <v>250254.66</v>
      </c>
      <c r="H1008" s="36">
        <v>60</v>
      </c>
      <c r="I1008" s="36">
        <v>23.634499999999999</v>
      </c>
      <c r="J1008" s="36">
        <v>23.716000000000001</v>
      </c>
      <c r="K1008" s="36">
        <v>784.05</v>
      </c>
      <c r="L1008" s="36">
        <v>802.73</v>
      </c>
      <c r="M1008" s="36">
        <v>784.05</v>
      </c>
    </row>
    <row r="1009" spans="3:13" x14ac:dyDescent="0.25">
      <c r="C1009" s="15">
        <f t="shared" si="42"/>
        <v>45169</v>
      </c>
      <c r="D1009" s="35">
        <v>45141</v>
      </c>
      <c r="E1009" s="36">
        <v>281645.13</v>
      </c>
      <c r="F1009" s="36">
        <v>31692.78</v>
      </c>
      <c r="G1009" s="36">
        <v>249952.36</v>
      </c>
      <c r="H1009" s="36">
        <v>34</v>
      </c>
      <c r="I1009" s="36">
        <v>23.570799999999998</v>
      </c>
      <c r="J1009" s="36">
        <v>23.696999999999999</v>
      </c>
      <c r="K1009" s="36">
        <v>791.73</v>
      </c>
      <c r="L1009" s="36">
        <v>803.17</v>
      </c>
      <c r="M1009" s="36">
        <v>791.73</v>
      </c>
    </row>
    <row r="1010" spans="3:13" x14ac:dyDescent="0.25">
      <c r="C1010" s="15">
        <f t="shared" si="42"/>
        <v>45169</v>
      </c>
      <c r="D1010" s="35">
        <v>45140</v>
      </c>
      <c r="E1010" s="36">
        <v>281652.38</v>
      </c>
      <c r="F1010" s="36">
        <v>31692.78</v>
      </c>
      <c r="G1010" s="36">
        <v>249959.59</v>
      </c>
      <c r="H1010" s="36">
        <v>7</v>
      </c>
      <c r="I1010" s="36">
        <v>23.716699999999999</v>
      </c>
      <c r="J1010" s="36">
        <v>23.872</v>
      </c>
      <c r="K1010" s="36">
        <v>801.6</v>
      </c>
      <c r="L1010" s="36">
        <v>800.21</v>
      </c>
      <c r="M1010" s="36">
        <v>801.6</v>
      </c>
    </row>
    <row r="1011" spans="3:13" x14ac:dyDescent="0.25">
      <c r="C1011" s="15">
        <f t="shared" si="42"/>
        <v>45169</v>
      </c>
      <c r="D1011" s="35">
        <v>45139</v>
      </c>
      <c r="E1011" s="36">
        <v>281695.59000000003</v>
      </c>
      <c r="F1011" s="36">
        <v>31543.32</v>
      </c>
      <c r="G1011" s="36">
        <v>250152.25</v>
      </c>
      <c r="H1011" s="36">
        <v>31</v>
      </c>
      <c r="I1011" s="36">
        <v>24.305</v>
      </c>
      <c r="J1011" s="36">
        <v>24.326000000000001</v>
      </c>
      <c r="K1011" s="36">
        <v>809.15</v>
      </c>
      <c r="L1011" s="36">
        <v>802.04</v>
      </c>
      <c r="M1011" s="36">
        <v>809.15</v>
      </c>
    </row>
    <row r="1012" spans="3:13" x14ac:dyDescent="0.25">
      <c r="C1012" s="15">
        <f t="shared" si="42"/>
        <v>45169</v>
      </c>
      <c r="D1012" s="35">
        <v>45138</v>
      </c>
      <c r="E1012" s="36">
        <v>281695.59000000003</v>
      </c>
      <c r="F1012" s="36">
        <v>32760.52</v>
      </c>
      <c r="G1012" s="36">
        <v>248935.08</v>
      </c>
      <c r="H1012" s="36">
        <v>234</v>
      </c>
      <c r="I1012" s="36">
        <v>24.746500000000001</v>
      </c>
      <c r="J1012" s="36">
        <v>24.972000000000001</v>
      </c>
      <c r="K1012" s="36">
        <v>803.76</v>
      </c>
      <c r="L1012" s="36">
        <v>805.86</v>
      </c>
      <c r="M1012" s="36">
        <v>803.76</v>
      </c>
    </row>
    <row r="1013" spans="3:13" x14ac:dyDescent="0.25">
      <c r="C1013" s="15">
        <f t="shared" si="42"/>
        <v>45138</v>
      </c>
      <c r="D1013" s="35">
        <v>45137</v>
      </c>
      <c r="E1013" s="36">
        <v>278535.13</v>
      </c>
      <c r="F1013" s="36">
        <v>32272.560000000001</v>
      </c>
      <c r="G1013" s="36">
        <v>246262.56</v>
      </c>
      <c r="H1013" s="36">
        <v>0</v>
      </c>
      <c r="I1013" s="36">
        <v>24.3443</v>
      </c>
      <c r="J1013" s="36">
        <v>24.495000000000001</v>
      </c>
      <c r="K1013" s="36">
        <v>804.9</v>
      </c>
      <c r="L1013" s="36">
        <v>805.32</v>
      </c>
      <c r="M1013" s="36">
        <v>804.9</v>
      </c>
    </row>
    <row r="1014" spans="3:13" x14ac:dyDescent="0.25">
      <c r="C1014" s="15">
        <f t="shared" si="42"/>
        <v>45138</v>
      </c>
      <c r="D1014" s="35">
        <v>45136</v>
      </c>
      <c r="E1014" s="36">
        <v>278535.13</v>
      </c>
      <c r="F1014" s="36">
        <v>32272.560000000001</v>
      </c>
      <c r="G1014" s="36">
        <v>246262.56</v>
      </c>
      <c r="H1014" s="36">
        <v>0</v>
      </c>
      <c r="I1014" s="36">
        <v>24.3443</v>
      </c>
      <c r="J1014" s="36">
        <v>24.495000000000001</v>
      </c>
      <c r="K1014" s="36">
        <v>804.9</v>
      </c>
      <c r="L1014" s="36">
        <v>805.32</v>
      </c>
      <c r="M1014" s="36">
        <v>804.9</v>
      </c>
    </row>
    <row r="1015" spans="3:13" x14ac:dyDescent="0.25">
      <c r="C1015" s="15">
        <f t="shared" si="42"/>
        <v>45138</v>
      </c>
      <c r="D1015" s="35">
        <v>45135</v>
      </c>
      <c r="E1015" s="36">
        <v>278535.13</v>
      </c>
      <c r="F1015" s="36">
        <v>32272.560000000001</v>
      </c>
      <c r="G1015" s="36">
        <v>246262.56</v>
      </c>
      <c r="H1015" s="36">
        <v>7</v>
      </c>
      <c r="I1015" s="36">
        <v>24.3443</v>
      </c>
      <c r="J1015" s="36">
        <v>24.495000000000001</v>
      </c>
      <c r="K1015" s="36">
        <v>804.9</v>
      </c>
      <c r="L1015" s="36">
        <v>805.32</v>
      </c>
      <c r="M1015" s="36">
        <v>804.9</v>
      </c>
    </row>
    <row r="1016" spans="3:13" x14ac:dyDescent="0.25">
      <c r="C1016" s="15">
        <f t="shared" si="42"/>
        <v>45138</v>
      </c>
      <c r="D1016" s="35">
        <v>45134</v>
      </c>
      <c r="E1016" s="36">
        <v>278572.28000000003</v>
      </c>
      <c r="F1016" s="36">
        <v>32272.560000000001</v>
      </c>
      <c r="G1016" s="36">
        <v>246299.73</v>
      </c>
      <c r="H1016" s="36">
        <v>4</v>
      </c>
      <c r="I1016" s="36">
        <v>24.1355</v>
      </c>
      <c r="J1016" s="36">
        <v>24.236000000000001</v>
      </c>
      <c r="K1016" s="36">
        <v>818.99</v>
      </c>
      <c r="L1016" s="36">
        <v>775.6</v>
      </c>
      <c r="M1016" s="36">
        <v>818.99</v>
      </c>
    </row>
    <row r="1017" spans="3:13" x14ac:dyDescent="0.25">
      <c r="C1017" s="15">
        <f t="shared" si="42"/>
        <v>45138</v>
      </c>
      <c r="D1017" s="35">
        <v>45133</v>
      </c>
      <c r="E1017" s="36">
        <v>278578.53000000003</v>
      </c>
      <c r="F1017" s="36">
        <v>35369.769999999997</v>
      </c>
      <c r="G1017" s="36">
        <v>243208.75</v>
      </c>
      <c r="H1017" s="36">
        <v>32</v>
      </c>
      <c r="I1017" s="36">
        <v>24.930700000000002</v>
      </c>
      <c r="J1017" s="36">
        <v>24.824999999999999</v>
      </c>
      <c r="K1017" s="36">
        <v>813.77</v>
      </c>
      <c r="L1017" s="36">
        <v>777.27</v>
      </c>
      <c r="M1017" s="36">
        <v>813.77</v>
      </c>
    </row>
    <row r="1018" spans="3:13" x14ac:dyDescent="0.25">
      <c r="C1018" s="15">
        <f t="shared" si="42"/>
        <v>45138</v>
      </c>
      <c r="D1018" s="35">
        <v>45132</v>
      </c>
      <c r="E1018" s="36">
        <v>277172.15999999997</v>
      </c>
      <c r="F1018" s="36">
        <v>35369.769999999997</v>
      </c>
      <c r="G1018" s="36">
        <v>241802.41</v>
      </c>
      <c r="H1018" s="36">
        <v>26</v>
      </c>
      <c r="I1018" s="36">
        <v>24.689299999999999</v>
      </c>
      <c r="J1018" s="36">
        <v>24.68</v>
      </c>
      <c r="K1018" s="36">
        <v>812.45</v>
      </c>
      <c r="L1018" s="36">
        <v>778.82</v>
      </c>
      <c r="M1018" s="36">
        <v>812.45</v>
      </c>
    </row>
    <row r="1019" spans="3:13" x14ac:dyDescent="0.25">
      <c r="C1019" s="15">
        <f t="shared" si="42"/>
        <v>45138</v>
      </c>
      <c r="D1019" s="35">
        <v>45131</v>
      </c>
      <c r="E1019" s="36">
        <v>276632.19</v>
      </c>
      <c r="F1019" s="36">
        <v>35379.53</v>
      </c>
      <c r="G1019" s="36">
        <v>241252.67</v>
      </c>
      <c r="H1019" s="36">
        <v>10</v>
      </c>
      <c r="I1019" s="36">
        <v>24.3477</v>
      </c>
      <c r="J1019" s="36">
        <v>24.436</v>
      </c>
      <c r="K1019" s="36">
        <v>811.21</v>
      </c>
      <c r="L1019" s="36">
        <v>773.63</v>
      </c>
      <c r="M1019" s="36">
        <v>811.21</v>
      </c>
    </row>
    <row r="1020" spans="3:13" x14ac:dyDescent="0.25">
      <c r="C1020" s="15">
        <f t="shared" si="42"/>
        <v>45138</v>
      </c>
      <c r="D1020" s="35">
        <v>45130</v>
      </c>
      <c r="E1020" s="36">
        <v>276718.84000000003</v>
      </c>
      <c r="F1020" s="36">
        <v>35379.53</v>
      </c>
      <c r="G1020" s="36">
        <v>241339.31</v>
      </c>
      <c r="H1020" s="36">
        <v>0</v>
      </c>
      <c r="I1020" s="36">
        <v>24.613299999999999</v>
      </c>
      <c r="J1020" s="36">
        <v>24.698</v>
      </c>
      <c r="K1020" s="36">
        <v>814.26</v>
      </c>
      <c r="L1020" s="36">
        <v>773.22</v>
      </c>
      <c r="M1020" s="36">
        <v>814.26</v>
      </c>
    </row>
    <row r="1021" spans="3:13" x14ac:dyDescent="0.25">
      <c r="C1021" s="15">
        <f t="shared" si="42"/>
        <v>45138</v>
      </c>
      <c r="D1021" s="35">
        <v>45129</v>
      </c>
      <c r="E1021" s="36">
        <v>276718.84000000003</v>
      </c>
      <c r="F1021" s="36">
        <v>35379.53</v>
      </c>
      <c r="G1021" s="36">
        <v>241339.31</v>
      </c>
      <c r="H1021" s="36">
        <v>0</v>
      </c>
      <c r="I1021" s="36">
        <v>24.613299999999999</v>
      </c>
      <c r="J1021" s="36">
        <v>24.698</v>
      </c>
      <c r="K1021" s="36">
        <v>814.26</v>
      </c>
      <c r="L1021" s="36">
        <v>773.22</v>
      </c>
      <c r="M1021" s="36">
        <v>814.26</v>
      </c>
    </row>
    <row r="1022" spans="3:13" x14ac:dyDescent="0.25">
      <c r="C1022" s="15">
        <f t="shared" si="42"/>
        <v>45138</v>
      </c>
      <c r="D1022" s="35">
        <v>45128</v>
      </c>
      <c r="E1022" s="36">
        <v>276718.84000000003</v>
      </c>
      <c r="F1022" s="36">
        <v>35379.53</v>
      </c>
      <c r="G1022" s="36">
        <v>241339.31</v>
      </c>
      <c r="H1022" s="36">
        <v>0</v>
      </c>
      <c r="I1022" s="36">
        <v>24.613299999999999</v>
      </c>
      <c r="J1022" s="36">
        <v>24.698</v>
      </c>
      <c r="K1022" s="36">
        <v>814.26</v>
      </c>
      <c r="L1022" s="36">
        <v>773.22</v>
      </c>
      <c r="M1022" s="36">
        <v>814.26</v>
      </c>
    </row>
    <row r="1023" spans="3:13" x14ac:dyDescent="0.25">
      <c r="C1023" s="15">
        <f t="shared" si="42"/>
        <v>45138</v>
      </c>
      <c r="D1023" s="35">
        <v>45127</v>
      </c>
      <c r="E1023" s="36">
        <v>276118.13</v>
      </c>
      <c r="F1023" s="36">
        <v>35379.53</v>
      </c>
      <c r="G1023" s="36">
        <v>240738.58</v>
      </c>
      <c r="H1023" s="36">
        <v>234</v>
      </c>
      <c r="I1023" s="36">
        <v>24.7605</v>
      </c>
      <c r="J1023" s="36">
        <v>24.805</v>
      </c>
      <c r="K1023" s="36">
        <v>824.38</v>
      </c>
      <c r="L1023" s="36">
        <v>773.84</v>
      </c>
      <c r="M1023" s="36">
        <v>824.38</v>
      </c>
    </row>
    <row r="1024" spans="3:13" x14ac:dyDescent="0.25">
      <c r="C1024" s="15">
        <f t="shared" si="42"/>
        <v>45138</v>
      </c>
      <c r="D1024" s="35">
        <v>45126</v>
      </c>
      <c r="E1024" s="36">
        <v>278075.56</v>
      </c>
      <c r="F1024" s="36">
        <v>35374.589999999997</v>
      </c>
      <c r="G1024" s="36">
        <v>242700.98</v>
      </c>
      <c r="H1024" s="36">
        <v>2</v>
      </c>
      <c r="I1024" s="36">
        <v>25.145199999999999</v>
      </c>
      <c r="J1024" s="36">
        <v>25.219000000000001</v>
      </c>
      <c r="K1024" s="36">
        <v>814.04</v>
      </c>
      <c r="L1024" s="36">
        <v>769.2</v>
      </c>
      <c r="M1024" s="36">
        <v>814.04</v>
      </c>
    </row>
    <row r="1025" spans="3:13" x14ac:dyDescent="0.25">
      <c r="C1025" s="15">
        <f t="shared" si="42"/>
        <v>45138</v>
      </c>
      <c r="D1025" s="35">
        <v>45125</v>
      </c>
      <c r="E1025" s="36">
        <v>276936.96999999997</v>
      </c>
      <c r="F1025" s="36">
        <v>34781.089999999997</v>
      </c>
      <c r="G1025" s="36">
        <v>242155.89</v>
      </c>
      <c r="H1025" s="36">
        <v>770</v>
      </c>
      <c r="I1025" s="36">
        <v>25.055800000000001</v>
      </c>
      <c r="J1025" s="36">
        <v>25.084</v>
      </c>
      <c r="K1025" s="36">
        <v>807.56</v>
      </c>
      <c r="L1025" s="36">
        <v>773.47</v>
      </c>
      <c r="M1025" s="36">
        <v>807.56</v>
      </c>
    </row>
    <row r="1026" spans="3:13" x14ac:dyDescent="0.25">
      <c r="C1026" s="15">
        <f t="shared" si="42"/>
        <v>45138</v>
      </c>
      <c r="D1026" s="35">
        <v>45124</v>
      </c>
      <c r="E1026" s="36">
        <v>276656.53000000003</v>
      </c>
      <c r="F1026" s="36">
        <v>34781.089999999997</v>
      </c>
      <c r="G1026" s="36">
        <v>241875.44</v>
      </c>
      <c r="H1026" s="36">
        <v>12</v>
      </c>
      <c r="I1026" s="36">
        <v>24.8414</v>
      </c>
      <c r="J1026" s="36">
        <v>24.844000000000001</v>
      </c>
      <c r="K1026" s="36">
        <v>807.71</v>
      </c>
      <c r="L1026" s="36">
        <v>774.95</v>
      </c>
      <c r="M1026" s="36">
        <v>807.71</v>
      </c>
    </row>
    <row r="1027" spans="3:13" x14ac:dyDescent="0.25">
      <c r="C1027" s="15">
        <f t="shared" si="42"/>
        <v>45138</v>
      </c>
      <c r="D1027" s="35">
        <v>45123</v>
      </c>
      <c r="E1027" s="36">
        <v>278856.81</v>
      </c>
      <c r="F1027" s="36">
        <v>34992.85</v>
      </c>
      <c r="G1027" s="36">
        <v>243863.95</v>
      </c>
      <c r="H1027" s="36">
        <v>0</v>
      </c>
      <c r="I1027" s="36">
        <v>24.9497</v>
      </c>
      <c r="J1027" s="36">
        <v>25.013999999999999</v>
      </c>
      <c r="K1027" s="36">
        <v>809.8</v>
      </c>
      <c r="L1027" s="36">
        <v>778.83</v>
      </c>
      <c r="M1027" s="36">
        <v>809.8</v>
      </c>
    </row>
    <row r="1028" spans="3:13" x14ac:dyDescent="0.25">
      <c r="C1028" s="15">
        <f t="shared" si="42"/>
        <v>45138</v>
      </c>
      <c r="D1028" s="35">
        <v>45122</v>
      </c>
      <c r="E1028" s="36">
        <v>278856.81</v>
      </c>
      <c r="F1028" s="36">
        <v>34992.85</v>
      </c>
      <c r="G1028" s="36">
        <v>243863.95</v>
      </c>
      <c r="H1028" s="36">
        <v>0</v>
      </c>
      <c r="I1028" s="36">
        <v>24.9497</v>
      </c>
      <c r="J1028" s="36">
        <v>25.013999999999999</v>
      </c>
      <c r="K1028" s="36">
        <v>809.8</v>
      </c>
      <c r="L1028" s="36">
        <v>778.83</v>
      </c>
      <c r="M1028" s="36">
        <v>809.8</v>
      </c>
    </row>
    <row r="1029" spans="3:13" x14ac:dyDescent="0.25">
      <c r="C1029" s="15">
        <f t="shared" si="42"/>
        <v>45138</v>
      </c>
      <c r="D1029" s="35">
        <v>45121</v>
      </c>
      <c r="E1029" s="36">
        <v>278856.81</v>
      </c>
      <c r="F1029" s="36">
        <v>34992.85</v>
      </c>
      <c r="G1029" s="36">
        <v>243863.95</v>
      </c>
      <c r="H1029" s="36">
        <v>15</v>
      </c>
      <c r="I1029" s="36">
        <v>24.9497</v>
      </c>
      <c r="J1029" s="36">
        <v>25.013999999999999</v>
      </c>
      <c r="K1029" s="36">
        <v>809.8</v>
      </c>
      <c r="L1029" s="36">
        <v>778.83</v>
      </c>
      <c r="M1029" s="36">
        <v>809.8</v>
      </c>
    </row>
    <row r="1030" spans="3:13" x14ac:dyDescent="0.25">
      <c r="C1030" s="15">
        <f t="shared" si="42"/>
        <v>45138</v>
      </c>
      <c r="D1030" s="35">
        <v>45120</v>
      </c>
      <c r="E1030" s="36">
        <v>277015.38</v>
      </c>
      <c r="F1030" s="36">
        <v>34992.85</v>
      </c>
      <c r="G1030" s="36">
        <v>242022.52</v>
      </c>
      <c r="H1030" s="36">
        <v>55</v>
      </c>
      <c r="I1030" s="36">
        <v>24.88</v>
      </c>
      <c r="J1030" s="36">
        <v>24.768000000000001</v>
      </c>
      <c r="K1030" s="36">
        <v>794.43</v>
      </c>
      <c r="L1030" s="36">
        <v>777.36</v>
      </c>
      <c r="M1030" s="36">
        <v>794.43</v>
      </c>
    </row>
    <row r="1031" spans="3:13" x14ac:dyDescent="0.25">
      <c r="C1031" s="15">
        <f t="shared" si="42"/>
        <v>45138</v>
      </c>
      <c r="D1031" s="35">
        <v>45119</v>
      </c>
      <c r="E1031" s="36">
        <v>277839.59000000003</v>
      </c>
      <c r="F1031" s="36">
        <v>34434.730000000003</v>
      </c>
      <c r="G1031" s="36">
        <v>243404.86</v>
      </c>
      <c r="H1031" s="36">
        <v>126</v>
      </c>
      <c r="I1031" s="36">
        <v>24.122499999999999</v>
      </c>
      <c r="J1031" s="36">
        <v>24.119</v>
      </c>
      <c r="K1031" s="36">
        <v>773.75</v>
      </c>
      <c r="L1031" s="36">
        <v>775.99</v>
      </c>
      <c r="M1031" s="36">
        <v>773.75</v>
      </c>
    </row>
    <row r="1032" spans="3:13" x14ac:dyDescent="0.25">
      <c r="C1032" s="15">
        <f t="shared" ref="C1032:C1052" si="43">IFERROR(IF(DAY(D1032)=1,EOMONTH(D1032,0),IF(AND(EOMONTH(D1032,0)+1-D1032&lt;=3,(H1032-AVERAGE(H1033:H1042))/_xlfn.STDEV.S(H1033:H1042)&gt;3),EOMONTH(D1032,1),C1033)),C1033)</f>
        <v>45138</v>
      </c>
      <c r="D1032" s="35">
        <v>45118</v>
      </c>
      <c r="E1032" s="36">
        <v>277238.21999999997</v>
      </c>
      <c r="F1032" s="36">
        <v>34434.730000000003</v>
      </c>
      <c r="G1032" s="36">
        <v>242803.48</v>
      </c>
      <c r="H1032" s="36">
        <v>307</v>
      </c>
      <c r="I1032" s="36">
        <v>23.122199999999999</v>
      </c>
      <c r="J1032" s="36">
        <v>23.085999999999999</v>
      </c>
      <c r="K1032" s="36">
        <v>768.68</v>
      </c>
      <c r="L1032" s="36">
        <v>770.9</v>
      </c>
      <c r="M1032" s="36">
        <v>768.68</v>
      </c>
    </row>
    <row r="1033" spans="3:13" x14ac:dyDescent="0.25">
      <c r="C1033" s="15">
        <f t="shared" si="43"/>
        <v>45138</v>
      </c>
      <c r="D1033" s="35">
        <v>45117</v>
      </c>
      <c r="E1033" s="36">
        <v>278403.03000000003</v>
      </c>
      <c r="F1033" s="36">
        <v>34553.69</v>
      </c>
      <c r="G1033" s="36">
        <v>243849.38</v>
      </c>
      <c r="H1033" s="36">
        <v>108</v>
      </c>
      <c r="I1033" s="36">
        <v>23.13</v>
      </c>
      <c r="J1033" s="36">
        <v>23.151</v>
      </c>
      <c r="K1033" s="36">
        <v>763.77</v>
      </c>
      <c r="L1033" s="36">
        <v>769.03</v>
      </c>
      <c r="M1033" s="36">
        <v>763.77</v>
      </c>
    </row>
    <row r="1034" spans="3:13" x14ac:dyDescent="0.25">
      <c r="C1034" s="15">
        <f t="shared" si="43"/>
        <v>45138</v>
      </c>
      <c r="D1034" s="35">
        <v>45116</v>
      </c>
      <c r="E1034" s="36">
        <v>278403.03000000003</v>
      </c>
      <c r="F1034" s="36">
        <v>35263.81</v>
      </c>
      <c r="G1034" s="36">
        <v>243139.25</v>
      </c>
      <c r="H1034" s="36">
        <v>0</v>
      </c>
      <c r="I1034" s="36">
        <v>23.088799999999999</v>
      </c>
      <c r="J1034" s="36">
        <v>23.091999999999999</v>
      </c>
      <c r="K1034" s="36">
        <v>757.53</v>
      </c>
      <c r="L1034" s="36">
        <v>765.83</v>
      </c>
      <c r="M1034" s="36">
        <v>757.53</v>
      </c>
    </row>
    <row r="1035" spans="3:13" x14ac:dyDescent="0.25">
      <c r="C1035" s="15">
        <f t="shared" si="43"/>
        <v>45138</v>
      </c>
      <c r="D1035" s="35">
        <v>45115</v>
      </c>
      <c r="E1035" s="36">
        <v>278403.03000000003</v>
      </c>
      <c r="F1035" s="36">
        <v>35263.81</v>
      </c>
      <c r="G1035" s="36">
        <v>243139.25</v>
      </c>
      <c r="H1035" s="36">
        <v>0</v>
      </c>
      <c r="I1035" s="36">
        <v>23.088799999999999</v>
      </c>
      <c r="J1035" s="36">
        <v>23.091999999999999</v>
      </c>
      <c r="K1035" s="36">
        <v>757.53</v>
      </c>
      <c r="L1035" s="36">
        <v>765.83</v>
      </c>
      <c r="M1035" s="36">
        <v>757.53</v>
      </c>
    </row>
    <row r="1036" spans="3:13" x14ac:dyDescent="0.25">
      <c r="C1036" s="15">
        <f t="shared" si="43"/>
        <v>45138</v>
      </c>
      <c r="D1036" s="35">
        <v>45114</v>
      </c>
      <c r="E1036" s="36">
        <v>278403.03000000003</v>
      </c>
      <c r="F1036" s="36">
        <v>35263.81</v>
      </c>
      <c r="G1036" s="36">
        <v>243139.25</v>
      </c>
      <c r="H1036" s="36">
        <v>34</v>
      </c>
      <c r="I1036" s="36">
        <v>23.088799999999999</v>
      </c>
      <c r="J1036" s="36">
        <v>23.091999999999999</v>
      </c>
      <c r="K1036" s="36">
        <v>757.53</v>
      </c>
      <c r="L1036" s="36">
        <v>765.83</v>
      </c>
      <c r="M1036" s="36">
        <v>757.53</v>
      </c>
    </row>
    <row r="1037" spans="3:13" x14ac:dyDescent="0.25">
      <c r="C1037" s="15">
        <f t="shared" si="43"/>
        <v>45138</v>
      </c>
      <c r="D1037" s="35">
        <v>45113</v>
      </c>
      <c r="E1037" s="36">
        <v>279029.40999999997</v>
      </c>
      <c r="F1037" s="36">
        <v>38388.29</v>
      </c>
      <c r="G1037" s="36">
        <v>240641.13</v>
      </c>
      <c r="H1037" s="36">
        <v>59</v>
      </c>
      <c r="I1037" s="36">
        <v>22.72</v>
      </c>
      <c r="J1037" s="36">
        <v>22.686</v>
      </c>
      <c r="K1037" s="36">
        <v>765.42</v>
      </c>
      <c r="L1037" s="36">
        <v>763.08</v>
      </c>
      <c r="M1037" s="36">
        <v>765.42</v>
      </c>
    </row>
    <row r="1038" spans="3:13" x14ac:dyDescent="0.25">
      <c r="C1038" s="15">
        <f t="shared" si="43"/>
        <v>45138</v>
      </c>
      <c r="D1038" s="35">
        <v>45112</v>
      </c>
      <c r="E1038" s="36">
        <v>278335.65999999997</v>
      </c>
      <c r="F1038" s="36">
        <v>38996.17</v>
      </c>
      <c r="G1038" s="36">
        <v>239339.48</v>
      </c>
      <c r="H1038" s="36">
        <v>96</v>
      </c>
      <c r="I1038" s="36">
        <v>23.108699999999999</v>
      </c>
      <c r="J1038" s="36">
        <v>23.196999999999999</v>
      </c>
      <c r="K1038" s="36">
        <v>758.15</v>
      </c>
      <c r="L1038" s="36">
        <v>762.98</v>
      </c>
      <c r="M1038" s="36">
        <v>758.15</v>
      </c>
    </row>
    <row r="1039" spans="3:13" x14ac:dyDescent="0.25">
      <c r="C1039" s="15">
        <f t="shared" si="43"/>
        <v>45138</v>
      </c>
      <c r="D1039" s="35">
        <v>45111</v>
      </c>
      <c r="E1039" s="36">
        <v>277828</v>
      </c>
      <c r="F1039" s="36">
        <v>38996.17</v>
      </c>
      <c r="G1039" s="36">
        <v>238831.84</v>
      </c>
      <c r="H1039" s="36">
        <v>0</v>
      </c>
      <c r="I1039" s="36">
        <v>22.966699999999999</v>
      </c>
      <c r="J1039" s="36">
        <v>22.896000000000001</v>
      </c>
      <c r="K1039" s="36">
        <v>762.49</v>
      </c>
      <c r="L1039" s="36">
        <v>766.65</v>
      </c>
      <c r="M1039" s="36">
        <v>762.49</v>
      </c>
    </row>
    <row r="1040" spans="3:13" x14ac:dyDescent="0.25">
      <c r="C1040" s="15">
        <f t="shared" si="43"/>
        <v>45138</v>
      </c>
      <c r="D1040" s="35">
        <v>45110</v>
      </c>
      <c r="E1040" s="36">
        <v>277828</v>
      </c>
      <c r="F1040" s="36">
        <v>38996.17</v>
      </c>
      <c r="G1040" s="36">
        <v>238831.84</v>
      </c>
      <c r="H1040" s="36">
        <v>341</v>
      </c>
      <c r="I1040" s="36">
        <v>22.9193</v>
      </c>
      <c r="J1040" s="36">
        <v>22.896000000000001</v>
      </c>
      <c r="K1040" s="36">
        <v>755.21</v>
      </c>
      <c r="L1040" s="36">
        <v>780.75</v>
      </c>
      <c r="M1040" s="36">
        <v>755.21</v>
      </c>
    </row>
    <row r="1041" spans="3:13" x14ac:dyDescent="0.25">
      <c r="C1041" s="15">
        <f t="shared" si="43"/>
        <v>45138</v>
      </c>
      <c r="D1041" s="35">
        <v>45109</v>
      </c>
      <c r="E1041" s="36">
        <v>276512.75</v>
      </c>
      <c r="F1041" s="36">
        <v>38996.17</v>
      </c>
      <c r="G1041" s="36">
        <v>237516.58</v>
      </c>
      <c r="H1041" s="36">
        <v>0</v>
      </c>
      <c r="I1041" s="36">
        <v>22.774699999999999</v>
      </c>
      <c r="J1041" s="36">
        <v>22.81</v>
      </c>
      <c r="K1041" s="36">
        <v>747.47</v>
      </c>
      <c r="L1041" s="36">
        <v>779.59</v>
      </c>
      <c r="M1041" s="36">
        <v>747.47</v>
      </c>
    </row>
    <row r="1042" spans="3:13" x14ac:dyDescent="0.25">
      <c r="C1042" s="15">
        <f t="shared" si="43"/>
        <v>45138</v>
      </c>
      <c r="D1042" s="35">
        <v>45108</v>
      </c>
      <c r="E1042" s="36">
        <v>276512.75</v>
      </c>
      <c r="F1042" s="36">
        <v>38996.17</v>
      </c>
      <c r="G1042" s="36">
        <v>237516.58</v>
      </c>
      <c r="H1042" s="36">
        <v>0</v>
      </c>
      <c r="I1042" s="36">
        <v>22.774699999999999</v>
      </c>
      <c r="J1042" s="36">
        <v>22.81</v>
      </c>
      <c r="K1042" s="36">
        <v>747.47</v>
      </c>
      <c r="L1042" s="36">
        <v>779.59</v>
      </c>
      <c r="M1042" s="36">
        <v>747.47</v>
      </c>
    </row>
    <row r="1043" spans="3:13" x14ac:dyDescent="0.25">
      <c r="C1043" s="15">
        <f t="shared" si="43"/>
        <v>45138</v>
      </c>
      <c r="D1043" s="35">
        <v>45107</v>
      </c>
      <c r="E1043" s="36">
        <v>276512.75</v>
      </c>
      <c r="F1043" s="36">
        <v>38996.17</v>
      </c>
      <c r="G1043" s="36">
        <v>237516.58</v>
      </c>
      <c r="H1043" s="36">
        <v>190</v>
      </c>
      <c r="I1043" s="36">
        <v>22.774699999999999</v>
      </c>
      <c r="J1043" s="36">
        <v>22.81</v>
      </c>
      <c r="K1043" s="36">
        <v>747.47</v>
      </c>
      <c r="L1043" s="36">
        <v>779.59</v>
      </c>
      <c r="M1043" s="36">
        <v>747.47</v>
      </c>
    </row>
    <row r="1044" spans="3:13" x14ac:dyDescent="0.25">
      <c r="C1044" s="15">
        <f t="shared" si="43"/>
        <v>45138</v>
      </c>
      <c r="D1044" s="35">
        <v>45106</v>
      </c>
      <c r="E1044" s="36">
        <v>273714.06</v>
      </c>
      <c r="F1044" s="36">
        <v>32171.01</v>
      </c>
      <c r="G1044" s="36">
        <v>241543.05</v>
      </c>
      <c r="H1044" s="36">
        <v>2710</v>
      </c>
      <c r="I1044" s="36">
        <v>22.564499999999999</v>
      </c>
      <c r="J1044" s="36">
        <v>22.591000000000001</v>
      </c>
      <c r="K1044" s="36">
        <v>750.21</v>
      </c>
      <c r="L1044" s="36">
        <v>780.43</v>
      </c>
      <c r="M1044" s="36">
        <v>750.21</v>
      </c>
    </row>
    <row r="1045" spans="3:13" x14ac:dyDescent="0.25">
      <c r="C1045" s="15">
        <f t="shared" si="43"/>
        <v>45107</v>
      </c>
      <c r="D1045" s="35">
        <v>45105</v>
      </c>
      <c r="E1045" s="36">
        <v>270712.96999999997</v>
      </c>
      <c r="F1045" s="36">
        <v>32171.01</v>
      </c>
      <c r="G1045" s="36">
        <v>238541.94</v>
      </c>
      <c r="H1045" s="36">
        <v>34</v>
      </c>
      <c r="I1045" s="36">
        <v>22.697500000000002</v>
      </c>
      <c r="J1045" s="36">
        <v>22.888999999999999</v>
      </c>
      <c r="K1045" s="36">
        <v>752.16</v>
      </c>
      <c r="L1045" s="36">
        <v>780.88</v>
      </c>
      <c r="M1045" s="36">
        <v>752.16</v>
      </c>
    </row>
    <row r="1046" spans="3:13" x14ac:dyDescent="0.25">
      <c r="C1046" s="15">
        <f t="shared" si="43"/>
        <v>45107</v>
      </c>
      <c r="D1046" s="35">
        <v>45104</v>
      </c>
      <c r="E1046" s="36">
        <v>268291.81</v>
      </c>
      <c r="F1046" s="36">
        <v>32187.77</v>
      </c>
      <c r="G1046" s="36">
        <v>236104.06</v>
      </c>
      <c r="H1046" s="36">
        <v>0</v>
      </c>
      <c r="I1046" s="36">
        <v>22.859500000000001</v>
      </c>
      <c r="J1046" s="36">
        <v>22.96</v>
      </c>
      <c r="K1046" s="36">
        <v>755.19</v>
      </c>
      <c r="L1046" s="36">
        <v>782.88</v>
      </c>
      <c r="M1046" s="36">
        <v>755.19</v>
      </c>
    </row>
    <row r="1047" spans="3:13" x14ac:dyDescent="0.25">
      <c r="C1047" s="15">
        <f t="shared" si="43"/>
        <v>45107</v>
      </c>
      <c r="D1047" s="35">
        <v>45103</v>
      </c>
      <c r="E1047" s="36">
        <v>267502.21999999997</v>
      </c>
      <c r="F1047" s="36">
        <v>32005.4</v>
      </c>
      <c r="G1047" s="36">
        <v>235496.81</v>
      </c>
      <c r="H1047" s="36">
        <v>429</v>
      </c>
      <c r="I1047" s="36">
        <v>22.790500000000002</v>
      </c>
      <c r="J1047" s="36">
        <v>22.826000000000001</v>
      </c>
      <c r="K1047" s="36">
        <v>749.62</v>
      </c>
      <c r="L1047" s="36">
        <v>781.26</v>
      </c>
      <c r="M1047" s="36">
        <v>749.62</v>
      </c>
    </row>
    <row r="1048" spans="3:13" x14ac:dyDescent="0.25">
      <c r="C1048" s="15">
        <f t="shared" si="43"/>
        <v>45107</v>
      </c>
      <c r="D1048" s="35">
        <v>45102</v>
      </c>
      <c r="E1048" s="36">
        <v>267923.03000000003</v>
      </c>
      <c r="F1048" s="36">
        <v>32005.4</v>
      </c>
      <c r="G1048" s="36">
        <v>235917.61</v>
      </c>
      <c r="H1048" s="36">
        <v>0</v>
      </c>
      <c r="I1048" s="36">
        <v>22.428000000000001</v>
      </c>
      <c r="J1048" s="36">
        <v>22.353999999999999</v>
      </c>
      <c r="K1048" s="36">
        <v>765.79</v>
      </c>
      <c r="L1048" s="36">
        <v>787.66</v>
      </c>
      <c r="M1048" s="36">
        <v>765.79</v>
      </c>
    </row>
    <row r="1049" spans="3:13" x14ac:dyDescent="0.25">
      <c r="C1049" s="15">
        <f t="shared" si="43"/>
        <v>45107</v>
      </c>
      <c r="D1049" s="35">
        <v>45101</v>
      </c>
      <c r="E1049" s="36">
        <v>267923.03000000003</v>
      </c>
      <c r="F1049" s="36">
        <v>32005.4</v>
      </c>
      <c r="G1049" s="36">
        <v>235917.61</v>
      </c>
      <c r="H1049" s="36">
        <v>0</v>
      </c>
      <c r="I1049" s="36">
        <v>22.428000000000001</v>
      </c>
      <c r="J1049" s="36">
        <v>22.353999999999999</v>
      </c>
      <c r="K1049" s="36">
        <v>765.79</v>
      </c>
      <c r="L1049" s="36">
        <v>787.66</v>
      </c>
      <c r="M1049" s="36">
        <v>765.79</v>
      </c>
    </row>
    <row r="1050" spans="3:13" x14ac:dyDescent="0.25">
      <c r="C1050" s="15">
        <f t="shared" si="43"/>
        <v>45107</v>
      </c>
      <c r="D1050" s="35">
        <v>45100</v>
      </c>
      <c r="E1050" s="36">
        <v>267923.03000000003</v>
      </c>
      <c r="F1050" s="36">
        <v>32005.4</v>
      </c>
      <c r="G1050" s="36">
        <v>235917.61</v>
      </c>
      <c r="H1050" s="36">
        <v>0</v>
      </c>
      <c r="I1050" s="36">
        <v>22.428000000000001</v>
      </c>
      <c r="J1050" s="36">
        <v>22.353999999999999</v>
      </c>
      <c r="K1050" s="36">
        <v>765.79</v>
      </c>
      <c r="L1050" s="36">
        <v>787.66</v>
      </c>
      <c r="M1050" s="36">
        <v>765.79</v>
      </c>
    </row>
    <row r="1051" spans="3:13" x14ac:dyDescent="0.25">
      <c r="C1051" s="15">
        <f t="shared" si="43"/>
        <v>45107</v>
      </c>
      <c r="D1051" s="35">
        <v>45099</v>
      </c>
      <c r="E1051" s="36">
        <v>267526.25</v>
      </c>
      <c r="F1051" s="36">
        <v>32005.4</v>
      </c>
      <c r="G1051" s="36">
        <v>235520.86</v>
      </c>
      <c r="H1051" s="36">
        <v>0</v>
      </c>
      <c r="I1051" s="36">
        <v>22.245000000000001</v>
      </c>
      <c r="J1051" s="36">
        <v>22.466999999999999</v>
      </c>
      <c r="K1051" s="36">
        <v>765.79</v>
      </c>
      <c r="L1051" s="36">
        <v>787.66</v>
      </c>
      <c r="M1051" s="36">
        <v>765.79</v>
      </c>
    </row>
    <row r="1052" spans="3:13" x14ac:dyDescent="0.25">
      <c r="C1052" s="15">
        <f t="shared" si="43"/>
        <v>45107</v>
      </c>
      <c r="D1052" s="35">
        <v>45098</v>
      </c>
      <c r="E1052" s="36">
        <v>270674.15999999997</v>
      </c>
      <c r="F1052" s="36">
        <v>32005.43</v>
      </c>
      <c r="G1052" s="36">
        <v>238668.72</v>
      </c>
      <c r="H1052" s="36">
        <v>0</v>
      </c>
      <c r="I1052" s="36">
        <v>22.636399999999998</v>
      </c>
      <c r="J1052" s="36">
        <v>22.81</v>
      </c>
      <c r="K1052" s="36">
        <v>765.79</v>
      </c>
      <c r="L1052" s="36">
        <v>787.66</v>
      </c>
      <c r="M1052" s="36">
        <v>765.79</v>
      </c>
    </row>
    <row r="1053" spans="3:13" x14ac:dyDescent="0.25">
      <c r="C1053" s="15">
        <f>IFERROR(IF(DAY(D1053)=1,EOMONTH(D1053,0),IF(AND(EOMONTH(D1053,0)+1-D1053&lt;=3,(H1053-AVERAGE(H1054:H1063))/_xlfn.STDEV.S(H1054:H1063)&gt;3),EOMONTH(D1053,1),C1054)),C1054)</f>
        <v>45107</v>
      </c>
      <c r="D1053" s="35">
        <v>45097</v>
      </c>
      <c r="E1053" s="36">
        <v>271379.28000000003</v>
      </c>
      <c r="F1053" s="36">
        <v>27096.5</v>
      </c>
      <c r="G1053" s="36">
        <v>244282.8</v>
      </c>
      <c r="H1053" s="36">
        <v>0</v>
      </c>
      <c r="I1053" s="36">
        <v>23.134</v>
      </c>
      <c r="J1053" s="36">
        <v>23.234000000000002</v>
      </c>
      <c r="K1053" s="36">
        <v>781.45</v>
      </c>
      <c r="L1053" s="36">
        <v>787.44</v>
      </c>
      <c r="M1053" s="36">
        <v>781.45</v>
      </c>
    </row>
    <row r="1054" spans="3:13" x14ac:dyDescent="0.25">
      <c r="C1054" s="15">
        <f t="shared" ref="C1054:C1117" si="44">IFERROR(IF(DAY(D1054)=1,EOMONTH(D1054,0),IF(AND(EOMONTH(D1054,0)+1-D1054&lt;=3,(H1054-AVERAGE(H1055:H1064))/_xlfn.STDEV.S(H1055:H1064)&gt;3),EOMONTH(D1054,1),C1055)),C1055)</f>
        <v>45107</v>
      </c>
      <c r="D1054" s="35">
        <v>45096</v>
      </c>
      <c r="E1054" s="36">
        <v>272135.15999999997</v>
      </c>
      <c r="F1054" s="36">
        <v>27117.18</v>
      </c>
      <c r="G1054" s="36">
        <v>245017.98</v>
      </c>
      <c r="H1054" s="36">
        <v>0</v>
      </c>
      <c r="I1054" s="36">
        <v>23.9528</v>
      </c>
      <c r="J1054" s="36">
        <v>24.126000000000001</v>
      </c>
      <c r="K1054" s="36">
        <v>785.72</v>
      </c>
      <c r="L1054" s="36">
        <v>789.48</v>
      </c>
      <c r="M1054" s="36">
        <v>785.72</v>
      </c>
    </row>
    <row r="1055" spans="3:13" x14ac:dyDescent="0.25">
      <c r="C1055" s="15">
        <f t="shared" si="44"/>
        <v>45107</v>
      </c>
      <c r="D1055" s="35">
        <v>45095</v>
      </c>
      <c r="E1055" s="36">
        <v>272135.15999999997</v>
      </c>
      <c r="F1055" s="36">
        <v>27117.18</v>
      </c>
      <c r="G1055" s="36">
        <v>245017.98</v>
      </c>
      <c r="H1055" s="36">
        <v>0</v>
      </c>
      <c r="I1055" s="36">
        <v>24.2</v>
      </c>
      <c r="J1055" s="36">
        <v>24.126000000000001</v>
      </c>
      <c r="K1055" s="36">
        <v>781.98</v>
      </c>
      <c r="L1055" s="36">
        <v>793.48</v>
      </c>
      <c r="M1055" s="36">
        <v>781.98</v>
      </c>
    </row>
    <row r="1056" spans="3:13" x14ac:dyDescent="0.25">
      <c r="C1056" s="15">
        <f t="shared" si="44"/>
        <v>45107</v>
      </c>
      <c r="D1056" s="35">
        <v>45094</v>
      </c>
      <c r="E1056" s="36">
        <v>272135.15999999997</v>
      </c>
      <c r="F1056" s="36">
        <v>27117.18</v>
      </c>
      <c r="G1056" s="36">
        <v>245017.98</v>
      </c>
      <c r="H1056" s="36">
        <v>0</v>
      </c>
      <c r="I1056" s="36">
        <v>24.2</v>
      </c>
      <c r="J1056" s="36">
        <v>24.126000000000001</v>
      </c>
      <c r="K1056" s="36">
        <v>781.98</v>
      </c>
      <c r="L1056" s="36">
        <v>793.48</v>
      </c>
      <c r="M1056" s="36">
        <v>781.98</v>
      </c>
    </row>
    <row r="1057" spans="3:13" x14ac:dyDescent="0.25">
      <c r="C1057" s="15">
        <f t="shared" si="44"/>
        <v>45107</v>
      </c>
      <c r="D1057" s="35">
        <v>45093</v>
      </c>
      <c r="E1057" s="36">
        <v>272135.15999999997</v>
      </c>
      <c r="F1057" s="36">
        <v>27117.18</v>
      </c>
      <c r="G1057" s="36">
        <v>245017.98</v>
      </c>
      <c r="H1057" s="36">
        <v>0</v>
      </c>
      <c r="I1057" s="36">
        <v>24.2</v>
      </c>
      <c r="J1057" s="36">
        <v>24.126000000000001</v>
      </c>
      <c r="K1057" s="36">
        <v>781.98</v>
      </c>
      <c r="L1057" s="36">
        <v>793.48</v>
      </c>
      <c r="M1057" s="36">
        <v>781.98</v>
      </c>
    </row>
    <row r="1058" spans="3:13" x14ac:dyDescent="0.25">
      <c r="C1058" s="15">
        <f t="shared" si="44"/>
        <v>45107</v>
      </c>
      <c r="D1058" s="35">
        <v>45092</v>
      </c>
      <c r="E1058" s="36">
        <v>271773.38</v>
      </c>
      <c r="F1058" s="36">
        <v>27117.18</v>
      </c>
      <c r="G1058" s="36">
        <v>244656.19</v>
      </c>
      <c r="H1058" s="36">
        <v>0</v>
      </c>
      <c r="I1058" s="36">
        <v>23.860700000000001</v>
      </c>
      <c r="J1058" s="36">
        <v>23.946999999999999</v>
      </c>
      <c r="K1058" s="36">
        <v>780.1</v>
      </c>
      <c r="L1058" s="36">
        <v>793.14</v>
      </c>
      <c r="M1058" s="36">
        <v>780.1</v>
      </c>
    </row>
    <row r="1059" spans="3:13" x14ac:dyDescent="0.25">
      <c r="C1059" s="15">
        <f t="shared" si="44"/>
        <v>45107</v>
      </c>
      <c r="D1059" s="35">
        <v>45091</v>
      </c>
      <c r="E1059" s="36">
        <v>272375.69</v>
      </c>
      <c r="F1059" s="36">
        <v>27117.18</v>
      </c>
      <c r="G1059" s="36">
        <v>245258.48</v>
      </c>
      <c r="H1059" s="36">
        <v>0</v>
      </c>
      <c r="I1059" s="36">
        <v>23.9191</v>
      </c>
      <c r="J1059" s="36">
        <v>24.105</v>
      </c>
      <c r="K1059" s="36">
        <v>787.49</v>
      </c>
      <c r="L1059" s="36">
        <v>791.13</v>
      </c>
      <c r="M1059" s="36">
        <v>787.49</v>
      </c>
    </row>
    <row r="1060" spans="3:13" x14ac:dyDescent="0.25">
      <c r="C1060" s="15">
        <f t="shared" si="44"/>
        <v>45107</v>
      </c>
      <c r="D1060" s="35">
        <v>45090</v>
      </c>
      <c r="E1060" s="36">
        <v>273353.40999999997</v>
      </c>
      <c r="F1060" s="36">
        <v>27117.18</v>
      </c>
      <c r="G1060" s="36">
        <v>246236.2</v>
      </c>
      <c r="H1060" s="36">
        <v>0</v>
      </c>
      <c r="I1060" s="36">
        <v>23.666</v>
      </c>
      <c r="J1060" s="36">
        <v>23.821999999999999</v>
      </c>
      <c r="K1060" s="36">
        <v>789.23</v>
      </c>
      <c r="L1060" s="36">
        <v>770.1</v>
      </c>
      <c r="M1060" s="36">
        <v>789.23</v>
      </c>
    </row>
    <row r="1061" spans="3:13" x14ac:dyDescent="0.25">
      <c r="C1061" s="15">
        <f t="shared" si="44"/>
        <v>45107</v>
      </c>
      <c r="D1061" s="35">
        <v>45089</v>
      </c>
      <c r="E1061" s="36">
        <v>273527.78000000003</v>
      </c>
      <c r="F1061" s="36">
        <v>27117.18</v>
      </c>
      <c r="G1061" s="36">
        <v>246410.61</v>
      </c>
      <c r="H1061" s="36">
        <v>0</v>
      </c>
      <c r="I1061" s="36">
        <v>24.053100000000001</v>
      </c>
      <c r="J1061" s="36">
        <v>24.059000000000001</v>
      </c>
      <c r="K1061" s="36">
        <v>792.62</v>
      </c>
      <c r="L1061" s="36">
        <v>771.63</v>
      </c>
      <c r="M1061" s="36">
        <v>792.62</v>
      </c>
    </row>
    <row r="1062" spans="3:13" x14ac:dyDescent="0.25">
      <c r="C1062" s="15">
        <f t="shared" si="44"/>
        <v>45107</v>
      </c>
      <c r="D1062" s="35">
        <v>45088</v>
      </c>
      <c r="E1062" s="36">
        <v>273073.15999999997</v>
      </c>
      <c r="F1062" s="36">
        <v>27117.18</v>
      </c>
      <c r="G1062" s="36">
        <v>245955.97</v>
      </c>
      <c r="H1062" s="36">
        <v>0</v>
      </c>
      <c r="I1062" s="36">
        <v>24.292999999999999</v>
      </c>
      <c r="J1062" s="36">
        <v>24.41</v>
      </c>
      <c r="K1062" s="36">
        <v>790.94</v>
      </c>
      <c r="L1062" s="36">
        <v>773.14</v>
      </c>
      <c r="M1062" s="36">
        <v>790.94</v>
      </c>
    </row>
    <row r="1063" spans="3:13" x14ac:dyDescent="0.25">
      <c r="C1063" s="15">
        <f t="shared" si="44"/>
        <v>45107</v>
      </c>
      <c r="D1063" s="35">
        <v>45087</v>
      </c>
      <c r="E1063" s="36">
        <v>273073.15999999997</v>
      </c>
      <c r="F1063" s="36">
        <v>27117.18</v>
      </c>
      <c r="G1063" s="36">
        <v>245955.97</v>
      </c>
      <c r="H1063" s="36">
        <v>0</v>
      </c>
      <c r="I1063" s="36">
        <v>24.292999999999999</v>
      </c>
      <c r="J1063" s="36">
        <v>24.41</v>
      </c>
      <c r="K1063" s="36">
        <v>790.94</v>
      </c>
      <c r="L1063" s="36">
        <v>773.14</v>
      </c>
      <c r="M1063" s="36">
        <v>790.94</v>
      </c>
    </row>
    <row r="1064" spans="3:13" x14ac:dyDescent="0.25">
      <c r="C1064" s="15">
        <f t="shared" si="44"/>
        <v>45107</v>
      </c>
      <c r="D1064" s="35">
        <v>45086</v>
      </c>
      <c r="E1064" s="36">
        <v>273073.15999999997</v>
      </c>
      <c r="F1064" s="36">
        <v>27117.18</v>
      </c>
      <c r="G1064" s="36">
        <v>245955.97</v>
      </c>
      <c r="H1064" s="36">
        <v>2</v>
      </c>
      <c r="I1064" s="36">
        <v>24.292999999999999</v>
      </c>
      <c r="J1064" s="36">
        <v>24.41</v>
      </c>
      <c r="K1064" s="36">
        <v>790.94</v>
      </c>
      <c r="L1064" s="36">
        <v>773.14</v>
      </c>
      <c r="M1064" s="36">
        <v>790.94</v>
      </c>
    </row>
    <row r="1065" spans="3:13" x14ac:dyDescent="0.25">
      <c r="C1065" s="15">
        <f t="shared" si="44"/>
        <v>45107</v>
      </c>
      <c r="D1065" s="35">
        <v>45085</v>
      </c>
      <c r="E1065" s="36">
        <v>271772.46999999997</v>
      </c>
      <c r="F1065" s="36">
        <v>27117.18</v>
      </c>
      <c r="G1065" s="36">
        <v>244655.3</v>
      </c>
      <c r="H1065" s="36">
        <v>0</v>
      </c>
      <c r="I1065" s="36">
        <v>24.2377</v>
      </c>
      <c r="J1065" s="36">
        <v>24.347999999999999</v>
      </c>
      <c r="K1065" s="36">
        <v>775.05</v>
      </c>
      <c r="L1065" s="36">
        <v>775.33</v>
      </c>
      <c r="M1065" s="36">
        <v>775.05</v>
      </c>
    </row>
    <row r="1066" spans="3:13" x14ac:dyDescent="0.25">
      <c r="C1066" s="15">
        <f t="shared" si="44"/>
        <v>45107</v>
      </c>
      <c r="D1066" s="35">
        <v>45084</v>
      </c>
      <c r="E1066" s="36">
        <v>272501.25</v>
      </c>
      <c r="F1066" s="36">
        <v>27121.96</v>
      </c>
      <c r="G1066" s="36">
        <v>245379.3</v>
      </c>
      <c r="H1066" s="36">
        <v>0</v>
      </c>
      <c r="I1066" s="36">
        <v>23.418099999999999</v>
      </c>
      <c r="J1066" s="36">
        <v>23.529</v>
      </c>
      <c r="K1066" s="36">
        <v>768.43</v>
      </c>
      <c r="L1066" s="36">
        <v>772.64</v>
      </c>
      <c r="M1066" s="36">
        <v>768.43</v>
      </c>
    </row>
    <row r="1067" spans="3:13" x14ac:dyDescent="0.25">
      <c r="C1067" s="15">
        <f t="shared" si="44"/>
        <v>45107</v>
      </c>
      <c r="D1067" s="35">
        <v>45083</v>
      </c>
      <c r="E1067" s="36">
        <v>272820.71999999997</v>
      </c>
      <c r="F1067" s="36">
        <v>27121.96</v>
      </c>
      <c r="G1067" s="36">
        <v>245698.73</v>
      </c>
      <c r="H1067" s="36">
        <v>17</v>
      </c>
      <c r="I1067" s="36">
        <v>23.568200000000001</v>
      </c>
      <c r="J1067" s="36">
        <v>23.67</v>
      </c>
      <c r="K1067" s="36">
        <v>767.79</v>
      </c>
      <c r="L1067" s="36">
        <v>771.45</v>
      </c>
      <c r="M1067" s="36">
        <v>767.79</v>
      </c>
    </row>
    <row r="1068" spans="3:13" x14ac:dyDescent="0.25">
      <c r="C1068" s="15">
        <f t="shared" si="44"/>
        <v>45107</v>
      </c>
      <c r="D1068" s="35">
        <v>45082</v>
      </c>
      <c r="E1068" s="36">
        <v>272773.63</v>
      </c>
      <c r="F1068" s="36">
        <v>27336.63</v>
      </c>
      <c r="G1068" s="36">
        <v>245437.03</v>
      </c>
      <c r="H1068" s="36">
        <v>0</v>
      </c>
      <c r="I1068" s="36">
        <v>23.545000000000002</v>
      </c>
      <c r="J1068" s="36">
        <v>23.635000000000002</v>
      </c>
      <c r="K1068" s="36">
        <v>770.45</v>
      </c>
      <c r="L1068" s="36">
        <v>772.99</v>
      </c>
      <c r="M1068" s="36">
        <v>770.45</v>
      </c>
    </row>
    <row r="1069" spans="3:13" x14ac:dyDescent="0.25">
      <c r="C1069" s="15">
        <f t="shared" si="44"/>
        <v>45107</v>
      </c>
      <c r="D1069" s="35">
        <v>45081</v>
      </c>
      <c r="E1069" s="36">
        <v>273370.21999999997</v>
      </c>
      <c r="F1069" s="36">
        <v>28117.7</v>
      </c>
      <c r="G1069" s="36">
        <v>245252.52</v>
      </c>
      <c r="H1069" s="36">
        <v>0</v>
      </c>
      <c r="I1069" s="36">
        <v>23.606000000000002</v>
      </c>
      <c r="J1069" s="36">
        <v>23.747</v>
      </c>
      <c r="K1069" s="36">
        <v>776.2</v>
      </c>
      <c r="L1069" s="36">
        <v>761.38</v>
      </c>
      <c r="M1069" s="36">
        <v>776.2</v>
      </c>
    </row>
    <row r="1070" spans="3:13" x14ac:dyDescent="0.25">
      <c r="C1070" s="15">
        <f t="shared" si="44"/>
        <v>45107</v>
      </c>
      <c r="D1070" s="35">
        <v>45080</v>
      </c>
      <c r="E1070" s="36">
        <v>273370.21999999997</v>
      </c>
      <c r="F1070" s="36">
        <v>28117.7</v>
      </c>
      <c r="G1070" s="36">
        <v>245252.52</v>
      </c>
      <c r="H1070" s="36">
        <v>0</v>
      </c>
      <c r="I1070" s="36">
        <v>23.606000000000002</v>
      </c>
      <c r="J1070" s="36">
        <v>23.747</v>
      </c>
      <c r="K1070" s="36">
        <v>776.2</v>
      </c>
      <c r="L1070" s="36">
        <v>761.38</v>
      </c>
      <c r="M1070" s="36">
        <v>776.2</v>
      </c>
    </row>
    <row r="1071" spans="3:13" x14ac:dyDescent="0.25">
      <c r="C1071" s="15">
        <f t="shared" si="44"/>
        <v>45107</v>
      </c>
      <c r="D1071" s="35">
        <v>45079</v>
      </c>
      <c r="E1071" s="36">
        <v>273370.21999999997</v>
      </c>
      <c r="F1071" s="36">
        <v>28117.7</v>
      </c>
      <c r="G1071" s="36">
        <v>245252.52</v>
      </c>
      <c r="H1071" s="36">
        <v>0</v>
      </c>
      <c r="I1071" s="36">
        <v>23.606000000000002</v>
      </c>
      <c r="J1071" s="36">
        <v>23.747</v>
      </c>
      <c r="K1071" s="36">
        <v>776.2</v>
      </c>
      <c r="L1071" s="36">
        <v>761.38</v>
      </c>
      <c r="M1071" s="36">
        <v>776.2</v>
      </c>
    </row>
    <row r="1072" spans="3:13" x14ac:dyDescent="0.25">
      <c r="C1072" s="15">
        <f t="shared" si="44"/>
        <v>45107</v>
      </c>
      <c r="D1072" s="35">
        <v>45078</v>
      </c>
      <c r="E1072" s="36">
        <v>272737.38</v>
      </c>
      <c r="F1072" s="36">
        <v>28157.17</v>
      </c>
      <c r="G1072" s="36">
        <v>244580.2</v>
      </c>
      <c r="H1072" s="36">
        <v>42</v>
      </c>
      <c r="I1072" s="36">
        <v>23.858000000000001</v>
      </c>
      <c r="J1072" s="36">
        <v>23.986999999999998</v>
      </c>
      <c r="K1072" s="36">
        <v>767.24</v>
      </c>
      <c r="L1072" s="36">
        <v>760.61</v>
      </c>
      <c r="M1072" s="36">
        <v>767.24</v>
      </c>
    </row>
    <row r="1073" spans="3:13" x14ac:dyDescent="0.25">
      <c r="C1073" s="15">
        <f t="shared" si="44"/>
        <v>45107</v>
      </c>
      <c r="D1073" s="35">
        <v>45077</v>
      </c>
      <c r="E1073" s="36">
        <v>274068.21999999997</v>
      </c>
      <c r="F1073" s="36">
        <v>28161.93</v>
      </c>
      <c r="G1073" s="36">
        <v>245906.28</v>
      </c>
      <c r="H1073" s="36">
        <v>303</v>
      </c>
      <c r="I1073" s="36">
        <v>23.485800000000001</v>
      </c>
      <c r="J1073" s="36">
        <v>23.587</v>
      </c>
      <c r="K1073" s="36">
        <v>756.44</v>
      </c>
      <c r="L1073" s="36">
        <v>758.83</v>
      </c>
      <c r="M1073" s="36">
        <v>756.44</v>
      </c>
    </row>
    <row r="1074" spans="3:13" x14ac:dyDescent="0.25">
      <c r="C1074" s="15">
        <f t="shared" si="44"/>
        <v>45077</v>
      </c>
      <c r="D1074" s="35">
        <v>45076</v>
      </c>
      <c r="E1074" s="36">
        <v>273670.81</v>
      </c>
      <c r="F1074" s="36">
        <v>29881.35</v>
      </c>
      <c r="G1074" s="36">
        <v>243789.45</v>
      </c>
      <c r="H1074" s="36">
        <v>59</v>
      </c>
      <c r="I1074" s="36">
        <v>23.174900000000001</v>
      </c>
      <c r="J1074" s="36">
        <v>23.239000000000001</v>
      </c>
      <c r="K1074" s="36">
        <v>753.11</v>
      </c>
      <c r="L1074" s="36">
        <v>753.25</v>
      </c>
      <c r="M1074" s="36">
        <v>753.11</v>
      </c>
    </row>
    <row r="1075" spans="3:13" x14ac:dyDescent="0.25">
      <c r="C1075" s="15">
        <f t="shared" si="44"/>
        <v>45077</v>
      </c>
      <c r="D1075" s="35">
        <v>45075</v>
      </c>
      <c r="E1075" s="36">
        <v>272143.75</v>
      </c>
      <c r="F1075" s="36">
        <v>29881.35</v>
      </c>
      <c r="G1075" s="36">
        <v>242262.41</v>
      </c>
      <c r="H1075" s="36">
        <v>0</v>
      </c>
      <c r="I1075" s="36">
        <v>23.1843</v>
      </c>
      <c r="J1075" s="36">
        <v>23.24</v>
      </c>
      <c r="K1075" s="36">
        <v>756.58</v>
      </c>
      <c r="L1075" s="36">
        <v>754.18</v>
      </c>
      <c r="M1075" s="36">
        <v>756.58</v>
      </c>
    </row>
    <row r="1076" spans="3:13" x14ac:dyDescent="0.25">
      <c r="C1076" s="15">
        <f t="shared" si="44"/>
        <v>45077</v>
      </c>
      <c r="D1076" s="35">
        <v>45074</v>
      </c>
      <c r="E1076" s="36">
        <v>272143.75</v>
      </c>
      <c r="F1076" s="36">
        <v>29881.35</v>
      </c>
      <c r="G1076" s="36">
        <v>242262.41</v>
      </c>
      <c r="H1076" s="36">
        <v>0</v>
      </c>
      <c r="I1076" s="36">
        <v>23.300999999999998</v>
      </c>
      <c r="J1076" s="36">
        <v>23.24</v>
      </c>
      <c r="K1076" s="36">
        <v>748.15</v>
      </c>
      <c r="L1076" s="36">
        <v>754.94</v>
      </c>
      <c r="M1076" s="36">
        <v>748.15</v>
      </c>
    </row>
    <row r="1077" spans="3:13" x14ac:dyDescent="0.25">
      <c r="C1077" s="15">
        <f t="shared" si="44"/>
        <v>45077</v>
      </c>
      <c r="D1077" s="35">
        <v>45073</v>
      </c>
      <c r="E1077" s="36">
        <v>272143.75</v>
      </c>
      <c r="F1077" s="36">
        <v>29881.35</v>
      </c>
      <c r="G1077" s="36">
        <v>242262.41</v>
      </c>
      <c r="H1077" s="36">
        <v>0</v>
      </c>
      <c r="I1077" s="36">
        <v>23.300999999999998</v>
      </c>
      <c r="J1077" s="36">
        <v>23.24</v>
      </c>
      <c r="K1077" s="36">
        <v>748.15</v>
      </c>
      <c r="L1077" s="36">
        <v>754.94</v>
      </c>
      <c r="M1077" s="36">
        <v>748.15</v>
      </c>
    </row>
    <row r="1078" spans="3:13" x14ac:dyDescent="0.25">
      <c r="C1078" s="15">
        <f t="shared" si="44"/>
        <v>45077</v>
      </c>
      <c r="D1078" s="35">
        <v>45072</v>
      </c>
      <c r="E1078" s="36">
        <v>272143.75</v>
      </c>
      <c r="F1078" s="36">
        <v>29881.35</v>
      </c>
      <c r="G1078" s="36">
        <v>242262.41</v>
      </c>
      <c r="H1078" s="36">
        <v>4</v>
      </c>
      <c r="I1078" s="36">
        <v>23.300999999999998</v>
      </c>
      <c r="J1078" s="36">
        <v>23.24</v>
      </c>
      <c r="K1078" s="36">
        <v>748.15</v>
      </c>
      <c r="L1078" s="36">
        <v>754.94</v>
      </c>
      <c r="M1078" s="36">
        <v>748.15</v>
      </c>
    </row>
    <row r="1079" spans="3:13" x14ac:dyDescent="0.25">
      <c r="C1079" s="15">
        <f t="shared" si="44"/>
        <v>45077</v>
      </c>
      <c r="D1079" s="35">
        <v>45071</v>
      </c>
      <c r="E1079" s="36">
        <v>271605.90999999997</v>
      </c>
      <c r="F1079" s="36">
        <v>30195.66</v>
      </c>
      <c r="G1079" s="36">
        <v>241410.25</v>
      </c>
      <c r="H1079" s="36">
        <v>132</v>
      </c>
      <c r="I1079" s="36">
        <v>22.740500000000001</v>
      </c>
      <c r="J1079" s="36">
        <v>22.786000000000001</v>
      </c>
      <c r="K1079" s="36">
        <v>750.53</v>
      </c>
      <c r="L1079" s="36">
        <v>753.35</v>
      </c>
      <c r="M1079" s="36">
        <v>750.53</v>
      </c>
    </row>
    <row r="1080" spans="3:13" x14ac:dyDescent="0.25">
      <c r="C1080" s="15">
        <f t="shared" si="44"/>
        <v>45077</v>
      </c>
      <c r="D1080" s="35">
        <v>45070</v>
      </c>
      <c r="E1080" s="36">
        <v>272161.13</v>
      </c>
      <c r="F1080" s="36">
        <v>30195.66</v>
      </c>
      <c r="G1080" s="36">
        <v>241965.45</v>
      </c>
      <c r="H1080" s="36">
        <v>4</v>
      </c>
      <c r="I1080" s="36">
        <v>23.056000000000001</v>
      </c>
      <c r="J1080" s="36">
        <v>23.114999999999998</v>
      </c>
      <c r="K1080" s="36">
        <v>762.64</v>
      </c>
      <c r="L1080" s="36">
        <v>818.15</v>
      </c>
      <c r="M1080" s="36">
        <v>762.64</v>
      </c>
    </row>
    <row r="1081" spans="3:13" x14ac:dyDescent="0.25">
      <c r="C1081" s="15">
        <f t="shared" si="44"/>
        <v>45077</v>
      </c>
      <c r="D1081" s="35">
        <v>45069</v>
      </c>
      <c r="E1081" s="36">
        <v>272502.09000000003</v>
      </c>
      <c r="F1081" s="36">
        <v>30598.55</v>
      </c>
      <c r="G1081" s="36">
        <v>241903.53</v>
      </c>
      <c r="H1081" s="36">
        <v>25</v>
      </c>
      <c r="I1081" s="36">
        <v>23.449100000000001</v>
      </c>
      <c r="J1081" s="36">
        <v>23.474</v>
      </c>
      <c r="K1081" s="36">
        <v>767.69</v>
      </c>
      <c r="L1081" s="36">
        <v>819.01</v>
      </c>
      <c r="M1081" s="36">
        <v>767.69</v>
      </c>
    </row>
    <row r="1082" spans="3:13" x14ac:dyDescent="0.25">
      <c r="C1082" s="15">
        <f t="shared" si="44"/>
        <v>45077</v>
      </c>
      <c r="D1082" s="35">
        <v>45068</v>
      </c>
      <c r="E1082" s="36">
        <v>274397.44</v>
      </c>
      <c r="F1082" s="36">
        <v>30878.84</v>
      </c>
      <c r="G1082" s="36">
        <v>243518.61</v>
      </c>
      <c r="H1082" s="36">
        <v>24</v>
      </c>
      <c r="I1082" s="36">
        <v>23.627500000000001</v>
      </c>
      <c r="J1082" s="36">
        <v>23.715</v>
      </c>
      <c r="K1082" s="36">
        <v>771.84</v>
      </c>
      <c r="L1082" s="36">
        <v>821.46</v>
      </c>
      <c r="M1082" s="36">
        <v>771.84</v>
      </c>
    </row>
    <row r="1083" spans="3:13" x14ac:dyDescent="0.25">
      <c r="C1083" s="15">
        <f t="shared" si="44"/>
        <v>45077</v>
      </c>
      <c r="D1083" s="35">
        <v>45067</v>
      </c>
      <c r="E1083" s="36">
        <v>274195.40999999997</v>
      </c>
      <c r="F1083" s="36">
        <v>30933.52</v>
      </c>
      <c r="G1083" s="36">
        <v>243261.88</v>
      </c>
      <c r="H1083" s="36">
        <v>0</v>
      </c>
      <c r="I1083" s="36">
        <v>23.852499999999999</v>
      </c>
      <c r="J1083" s="36">
        <v>23.92</v>
      </c>
      <c r="K1083" s="36">
        <v>770.23</v>
      </c>
      <c r="L1083" s="36">
        <v>824.15</v>
      </c>
      <c r="M1083" s="36">
        <v>770.23</v>
      </c>
    </row>
    <row r="1084" spans="3:13" x14ac:dyDescent="0.25">
      <c r="C1084" s="15">
        <f t="shared" si="44"/>
        <v>45077</v>
      </c>
      <c r="D1084" s="35">
        <v>45066</v>
      </c>
      <c r="E1084" s="36">
        <v>274195.40999999997</v>
      </c>
      <c r="F1084" s="36">
        <v>30933.52</v>
      </c>
      <c r="G1084" s="36">
        <v>243261.88</v>
      </c>
      <c r="H1084" s="36">
        <v>0</v>
      </c>
      <c r="I1084" s="36">
        <v>23.852499999999999</v>
      </c>
      <c r="J1084" s="36">
        <v>23.92</v>
      </c>
      <c r="K1084" s="36">
        <v>770.23</v>
      </c>
      <c r="L1084" s="36">
        <v>824.15</v>
      </c>
      <c r="M1084" s="36">
        <v>770.23</v>
      </c>
    </row>
    <row r="1085" spans="3:13" x14ac:dyDescent="0.25">
      <c r="C1085" s="15">
        <f t="shared" si="44"/>
        <v>45077</v>
      </c>
      <c r="D1085" s="35">
        <v>45065</v>
      </c>
      <c r="E1085" s="36">
        <v>274195.40999999997</v>
      </c>
      <c r="F1085" s="36">
        <v>30933.52</v>
      </c>
      <c r="G1085" s="36">
        <v>243261.88</v>
      </c>
      <c r="H1085" s="36">
        <v>63</v>
      </c>
      <c r="I1085" s="36">
        <v>23.852499999999999</v>
      </c>
      <c r="J1085" s="36">
        <v>23.92</v>
      </c>
      <c r="K1085" s="36">
        <v>770.23</v>
      </c>
      <c r="L1085" s="36">
        <v>824.15</v>
      </c>
      <c r="M1085" s="36">
        <v>770.23</v>
      </c>
    </row>
    <row r="1086" spans="3:13" x14ac:dyDescent="0.25">
      <c r="C1086" s="15">
        <f t="shared" si="44"/>
        <v>45077</v>
      </c>
      <c r="D1086" s="35">
        <v>45064</v>
      </c>
      <c r="E1086" s="36">
        <v>274121</v>
      </c>
      <c r="F1086" s="36">
        <v>30933.52</v>
      </c>
      <c r="G1086" s="36">
        <v>243187.48</v>
      </c>
      <c r="H1086" s="36">
        <v>29</v>
      </c>
      <c r="I1086" s="36">
        <v>23.4925</v>
      </c>
      <c r="J1086" s="36">
        <v>23.495000000000001</v>
      </c>
      <c r="K1086" s="36">
        <v>766.75</v>
      </c>
      <c r="L1086" s="36">
        <v>821.03</v>
      </c>
      <c r="M1086" s="36">
        <v>766.75</v>
      </c>
    </row>
    <row r="1087" spans="3:13" x14ac:dyDescent="0.25">
      <c r="C1087" s="15">
        <f t="shared" si="44"/>
        <v>45077</v>
      </c>
      <c r="D1087" s="35">
        <v>45063</v>
      </c>
      <c r="E1087" s="36">
        <v>271911.69</v>
      </c>
      <c r="F1087" s="36">
        <v>29747.29</v>
      </c>
      <c r="G1087" s="36">
        <v>242164.39</v>
      </c>
      <c r="H1087" s="36">
        <v>250</v>
      </c>
      <c r="I1087" s="36">
        <v>23.750499999999999</v>
      </c>
      <c r="J1087" s="36">
        <v>23.751999999999999</v>
      </c>
      <c r="K1087" s="36">
        <v>772.14</v>
      </c>
      <c r="L1087" s="36">
        <v>825.74</v>
      </c>
      <c r="M1087" s="36">
        <v>772.14</v>
      </c>
    </row>
    <row r="1088" spans="3:13" x14ac:dyDescent="0.25">
      <c r="C1088" s="15">
        <f t="shared" si="44"/>
        <v>45077</v>
      </c>
      <c r="D1088" s="35">
        <v>45062</v>
      </c>
      <c r="E1088" s="36">
        <v>271480.71999999997</v>
      </c>
      <c r="F1088" s="36">
        <v>29747.29</v>
      </c>
      <c r="G1088" s="36">
        <v>241733.42</v>
      </c>
      <c r="H1088" s="36">
        <v>0</v>
      </c>
      <c r="I1088" s="36">
        <v>23.749099999999999</v>
      </c>
      <c r="J1088" s="36">
        <v>23.736999999999998</v>
      </c>
      <c r="K1088" s="36">
        <v>776.3</v>
      </c>
      <c r="L1088" s="36">
        <v>828.19</v>
      </c>
      <c r="M1088" s="36">
        <v>776.3</v>
      </c>
    </row>
    <row r="1089" spans="3:13" x14ac:dyDescent="0.25">
      <c r="C1089" s="15">
        <f t="shared" si="44"/>
        <v>45077</v>
      </c>
      <c r="D1089" s="35">
        <v>45061</v>
      </c>
      <c r="E1089" s="36">
        <v>271107.13</v>
      </c>
      <c r="F1089" s="36">
        <v>29958.560000000001</v>
      </c>
      <c r="G1089" s="36">
        <v>241148.56</v>
      </c>
      <c r="H1089" s="36">
        <v>4</v>
      </c>
      <c r="I1089" s="36">
        <v>24.0855</v>
      </c>
      <c r="J1089" s="36">
        <v>24.126999999999999</v>
      </c>
      <c r="K1089" s="36">
        <v>782.82</v>
      </c>
      <c r="L1089" s="36">
        <v>831.15</v>
      </c>
      <c r="M1089" s="36">
        <v>782.82</v>
      </c>
    </row>
    <row r="1090" spans="3:13" x14ac:dyDescent="0.25">
      <c r="C1090" s="15">
        <f t="shared" si="44"/>
        <v>45077</v>
      </c>
      <c r="D1090" s="35">
        <v>45060</v>
      </c>
      <c r="E1090" s="36">
        <v>270359.25</v>
      </c>
      <c r="F1090" s="36">
        <v>29958.560000000001</v>
      </c>
      <c r="G1090" s="36">
        <v>240400.7</v>
      </c>
      <c r="H1090" s="36">
        <v>0</v>
      </c>
      <c r="I1090" s="36">
        <v>23.969000000000001</v>
      </c>
      <c r="J1090" s="36">
        <v>23.992000000000001</v>
      </c>
      <c r="K1090" s="36">
        <v>789.85</v>
      </c>
      <c r="L1090" s="36">
        <v>830.38</v>
      </c>
      <c r="M1090" s="36">
        <v>789.85</v>
      </c>
    </row>
    <row r="1091" spans="3:13" x14ac:dyDescent="0.25">
      <c r="C1091" s="15">
        <f t="shared" si="44"/>
        <v>45077</v>
      </c>
      <c r="D1091" s="35">
        <v>45059</v>
      </c>
      <c r="E1091" s="36">
        <v>270359.25</v>
      </c>
      <c r="F1091" s="36">
        <v>29958.560000000001</v>
      </c>
      <c r="G1091" s="36">
        <v>240400.7</v>
      </c>
      <c r="H1091" s="36">
        <v>0</v>
      </c>
      <c r="I1091" s="36">
        <v>23.969000000000001</v>
      </c>
      <c r="J1091" s="36">
        <v>23.992000000000001</v>
      </c>
      <c r="K1091" s="36">
        <v>789.85</v>
      </c>
      <c r="L1091" s="36">
        <v>830.38</v>
      </c>
      <c r="M1091" s="36">
        <v>789.85</v>
      </c>
    </row>
    <row r="1092" spans="3:13" x14ac:dyDescent="0.25">
      <c r="C1092" s="15">
        <f t="shared" si="44"/>
        <v>45077</v>
      </c>
      <c r="D1092" s="35">
        <v>45058</v>
      </c>
      <c r="E1092" s="36">
        <v>270359.25</v>
      </c>
      <c r="F1092" s="36">
        <v>29958.560000000001</v>
      </c>
      <c r="G1092" s="36">
        <v>240400.7</v>
      </c>
      <c r="H1092" s="36">
        <v>18</v>
      </c>
      <c r="I1092" s="36">
        <v>23.969000000000001</v>
      </c>
      <c r="J1092" s="36">
        <v>23.992000000000001</v>
      </c>
      <c r="K1092" s="36">
        <v>789.85</v>
      </c>
      <c r="L1092" s="36">
        <v>830.38</v>
      </c>
      <c r="M1092" s="36">
        <v>789.85</v>
      </c>
    </row>
    <row r="1093" spans="3:13" x14ac:dyDescent="0.25">
      <c r="C1093" s="15">
        <f t="shared" si="44"/>
        <v>45077</v>
      </c>
      <c r="D1093" s="35">
        <v>45057</v>
      </c>
      <c r="E1093" s="36">
        <v>270403.84000000003</v>
      </c>
      <c r="F1093" s="36">
        <v>29958.560000000001</v>
      </c>
      <c r="G1093" s="36">
        <v>240445.27</v>
      </c>
      <c r="H1093" s="36">
        <v>169</v>
      </c>
      <c r="I1093" s="36">
        <v>24.183499999999999</v>
      </c>
      <c r="J1093" s="36">
        <v>24.254999999999999</v>
      </c>
      <c r="K1093" s="36">
        <v>822.56</v>
      </c>
      <c r="L1093" s="36">
        <v>831.49</v>
      </c>
      <c r="M1093" s="36">
        <v>822.56</v>
      </c>
    </row>
    <row r="1094" spans="3:13" x14ac:dyDescent="0.25">
      <c r="C1094" s="15">
        <f t="shared" si="44"/>
        <v>45077</v>
      </c>
      <c r="D1094" s="35">
        <v>45056</v>
      </c>
      <c r="E1094" s="36">
        <v>271022.90999999997</v>
      </c>
      <c r="F1094" s="36">
        <v>31624.93</v>
      </c>
      <c r="G1094" s="36">
        <v>239397.98</v>
      </c>
      <c r="H1094" s="36">
        <v>10</v>
      </c>
      <c r="I1094" s="36">
        <v>25.402200000000001</v>
      </c>
      <c r="J1094" s="36">
        <v>25.460999999999999</v>
      </c>
      <c r="K1094" s="36">
        <v>827.72</v>
      </c>
      <c r="L1094" s="36">
        <v>833.35</v>
      </c>
      <c r="M1094" s="36">
        <v>827.72</v>
      </c>
    </row>
    <row r="1095" spans="3:13" x14ac:dyDescent="0.25">
      <c r="C1095" s="15">
        <f t="shared" si="44"/>
        <v>45077</v>
      </c>
      <c r="D1095" s="35">
        <v>45055</v>
      </c>
      <c r="E1095" s="36">
        <v>271242.94</v>
      </c>
      <c r="F1095" s="36">
        <v>31624.93</v>
      </c>
      <c r="G1095" s="36">
        <v>239618.03</v>
      </c>
      <c r="H1095" s="36">
        <v>11</v>
      </c>
      <c r="I1095" s="36">
        <v>25.6022</v>
      </c>
      <c r="J1095" s="36">
        <v>25.698</v>
      </c>
      <c r="K1095" s="36">
        <v>829.85</v>
      </c>
      <c r="L1095" s="36">
        <v>834.91</v>
      </c>
      <c r="M1095" s="36">
        <v>829.85</v>
      </c>
    </row>
    <row r="1096" spans="3:13" x14ac:dyDescent="0.25">
      <c r="C1096" s="15">
        <f t="shared" si="44"/>
        <v>45077</v>
      </c>
      <c r="D1096" s="35">
        <v>45054</v>
      </c>
      <c r="E1096" s="36">
        <v>270537.94</v>
      </c>
      <c r="F1096" s="36">
        <v>31624.93</v>
      </c>
      <c r="G1096" s="36">
        <v>238913.03</v>
      </c>
      <c r="H1096" s="36">
        <v>88</v>
      </c>
      <c r="I1096" s="36">
        <v>25.552</v>
      </c>
      <c r="J1096" s="36">
        <v>25.635999999999999</v>
      </c>
      <c r="K1096" s="36">
        <v>830.96</v>
      </c>
      <c r="L1096" s="36">
        <v>848.61</v>
      </c>
      <c r="M1096" s="36">
        <v>830.96</v>
      </c>
    </row>
    <row r="1097" spans="3:13" x14ac:dyDescent="0.25">
      <c r="C1097" s="15">
        <f t="shared" si="44"/>
        <v>45077</v>
      </c>
      <c r="D1097" s="35">
        <v>45053</v>
      </c>
      <c r="E1097" s="36">
        <v>269484.46999999997</v>
      </c>
      <c r="F1097" s="36">
        <v>31624.93</v>
      </c>
      <c r="G1097" s="36">
        <v>237859.55</v>
      </c>
      <c r="H1097" s="36">
        <v>0</v>
      </c>
      <c r="I1097" s="36">
        <v>25.6663</v>
      </c>
      <c r="J1097" s="36">
        <v>25.742999999999999</v>
      </c>
      <c r="K1097" s="36">
        <v>840.3</v>
      </c>
      <c r="L1097" s="36">
        <v>848.99</v>
      </c>
      <c r="M1097" s="36">
        <v>840.3</v>
      </c>
    </row>
    <row r="1098" spans="3:13" x14ac:dyDescent="0.25">
      <c r="C1098" s="15">
        <f t="shared" si="44"/>
        <v>45077</v>
      </c>
      <c r="D1098" s="35">
        <v>45052</v>
      </c>
      <c r="E1098" s="36">
        <v>269484.46999999997</v>
      </c>
      <c r="F1098" s="36">
        <v>31624.93</v>
      </c>
      <c r="G1098" s="36">
        <v>237859.55</v>
      </c>
      <c r="H1098" s="36">
        <v>0</v>
      </c>
      <c r="I1098" s="36">
        <v>25.6663</v>
      </c>
      <c r="J1098" s="36">
        <v>25.742999999999999</v>
      </c>
      <c r="K1098" s="36">
        <v>840.3</v>
      </c>
      <c r="L1098" s="36">
        <v>848.99</v>
      </c>
      <c r="M1098" s="36">
        <v>840.3</v>
      </c>
    </row>
    <row r="1099" spans="3:13" x14ac:dyDescent="0.25">
      <c r="C1099" s="15">
        <f t="shared" si="44"/>
        <v>45077</v>
      </c>
      <c r="D1099" s="35">
        <v>45051</v>
      </c>
      <c r="E1099" s="36">
        <v>269484.46999999997</v>
      </c>
      <c r="F1099" s="36">
        <v>31624.93</v>
      </c>
      <c r="G1099" s="36">
        <v>237859.55</v>
      </c>
      <c r="H1099" s="36">
        <v>33</v>
      </c>
      <c r="I1099" s="36">
        <v>25.6663</v>
      </c>
      <c r="J1099" s="36">
        <v>25.742999999999999</v>
      </c>
      <c r="K1099" s="36">
        <v>840.3</v>
      </c>
      <c r="L1099" s="36">
        <v>848.99</v>
      </c>
      <c r="M1099" s="36">
        <v>840.3</v>
      </c>
    </row>
    <row r="1100" spans="3:13" x14ac:dyDescent="0.25">
      <c r="C1100" s="15">
        <f t="shared" si="44"/>
        <v>45077</v>
      </c>
      <c r="D1100" s="35">
        <v>45050</v>
      </c>
      <c r="E1100" s="36">
        <v>269022.34000000003</v>
      </c>
      <c r="F1100" s="36">
        <v>31301.360000000001</v>
      </c>
      <c r="G1100" s="36">
        <v>237720.98</v>
      </c>
      <c r="H1100" s="36">
        <v>117</v>
      </c>
      <c r="I1100" s="36">
        <v>26.0505</v>
      </c>
      <c r="J1100" s="36">
        <v>26.035</v>
      </c>
      <c r="K1100" s="36">
        <v>833.71</v>
      </c>
      <c r="L1100" s="36">
        <v>813</v>
      </c>
      <c r="M1100" s="36">
        <v>833.71</v>
      </c>
    </row>
    <row r="1101" spans="3:13" x14ac:dyDescent="0.25">
      <c r="C1101" s="15">
        <f t="shared" si="44"/>
        <v>45077</v>
      </c>
      <c r="D1101" s="35">
        <v>45049</v>
      </c>
      <c r="E1101" s="36">
        <v>269687.25</v>
      </c>
      <c r="F1101" s="36">
        <v>32487.51</v>
      </c>
      <c r="G1101" s="36">
        <v>237199.75</v>
      </c>
      <c r="H1101" s="36">
        <v>26</v>
      </c>
      <c r="I1101" s="36">
        <v>25.577000000000002</v>
      </c>
      <c r="J1101" s="36">
        <v>25.475999999999999</v>
      </c>
      <c r="K1101" s="36">
        <v>807.17</v>
      </c>
      <c r="L1101" s="36">
        <v>812.38</v>
      </c>
      <c r="M1101" s="36">
        <v>807.17</v>
      </c>
    </row>
    <row r="1102" spans="3:13" x14ac:dyDescent="0.25">
      <c r="C1102" s="15">
        <f t="shared" si="44"/>
        <v>45077</v>
      </c>
      <c r="D1102" s="35">
        <v>45048</v>
      </c>
      <c r="E1102" s="36">
        <v>270024.75</v>
      </c>
      <c r="F1102" s="36">
        <v>33204.81</v>
      </c>
      <c r="G1102" s="36">
        <v>236819.92</v>
      </c>
      <c r="H1102" s="36">
        <v>0</v>
      </c>
      <c r="I1102" s="36">
        <v>25.371500000000001</v>
      </c>
      <c r="J1102" s="36">
        <v>25.404</v>
      </c>
      <c r="K1102" s="36">
        <v>807.17</v>
      </c>
      <c r="L1102" s="36">
        <v>812.38</v>
      </c>
      <c r="M1102" s="36">
        <v>807.17</v>
      </c>
    </row>
    <row r="1103" spans="3:13" x14ac:dyDescent="0.25">
      <c r="C1103" s="15">
        <f t="shared" si="44"/>
        <v>45077</v>
      </c>
      <c r="D1103" s="35">
        <v>45047</v>
      </c>
      <c r="E1103" s="36">
        <v>270893.38</v>
      </c>
      <c r="F1103" s="36">
        <v>33204.81</v>
      </c>
      <c r="G1103" s="36">
        <v>237688.56</v>
      </c>
      <c r="H1103" s="36">
        <v>13</v>
      </c>
      <c r="I1103" s="36">
        <v>24.991499999999998</v>
      </c>
      <c r="J1103" s="36">
        <v>25.009</v>
      </c>
      <c r="K1103" s="36">
        <v>807.17</v>
      </c>
      <c r="L1103" s="36">
        <v>812.38</v>
      </c>
      <c r="M1103" s="36">
        <v>807.17</v>
      </c>
    </row>
    <row r="1104" spans="3:13" x14ac:dyDescent="0.25">
      <c r="C1104" s="15">
        <f t="shared" si="44"/>
        <v>45077</v>
      </c>
      <c r="D1104" s="35">
        <v>45046</v>
      </c>
      <c r="E1104" s="36">
        <v>270974.34000000003</v>
      </c>
      <c r="F1104" s="36">
        <v>33204.81</v>
      </c>
      <c r="G1104" s="36">
        <v>237769.53</v>
      </c>
      <c r="H1104" s="36">
        <v>0</v>
      </c>
      <c r="I1104" s="36">
        <v>25.054500000000001</v>
      </c>
      <c r="J1104" s="36">
        <v>24.998999999999999</v>
      </c>
      <c r="K1104" s="36">
        <v>807.17</v>
      </c>
      <c r="L1104" s="36">
        <v>812.38</v>
      </c>
      <c r="M1104" s="36">
        <v>807.17</v>
      </c>
    </row>
    <row r="1105" spans="3:13" x14ac:dyDescent="0.25">
      <c r="C1105" s="15">
        <f t="shared" si="44"/>
        <v>45077</v>
      </c>
      <c r="D1105" s="35">
        <v>45045</v>
      </c>
      <c r="E1105" s="36">
        <v>270974.34000000003</v>
      </c>
      <c r="F1105" s="36">
        <v>33204.81</v>
      </c>
      <c r="G1105" s="36">
        <v>237769.53</v>
      </c>
      <c r="H1105" s="36">
        <v>0</v>
      </c>
      <c r="I1105" s="36">
        <v>25.054500000000001</v>
      </c>
      <c r="J1105" s="36">
        <v>24.998999999999999</v>
      </c>
      <c r="K1105" s="36">
        <v>807.17</v>
      </c>
      <c r="L1105" s="36">
        <v>812.38</v>
      </c>
      <c r="M1105" s="36">
        <v>807.17</v>
      </c>
    </row>
    <row r="1106" spans="3:13" x14ac:dyDescent="0.25">
      <c r="C1106" s="15">
        <f t="shared" si="44"/>
        <v>45077</v>
      </c>
      <c r="D1106" s="35">
        <v>45044</v>
      </c>
      <c r="E1106" s="36">
        <v>270974.34000000003</v>
      </c>
      <c r="F1106" s="36">
        <v>33204.81</v>
      </c>
      <c r="G1106" s="36">
        <v>237769.53</v>
      </c>
      <c r="H1106" s="36">
        <v>659</v>
      </c>
      <c r="I1106" s="36">
        <v>25.054500000000001</v>
      </c>
      <c r="J1106" s="36">
        <v>24.998999999999999</v>
      </c>
      <c r="K1106" s="36">
        <v>807.17</v>
      </c>
      <c r="L1106" s="36">
        <v>812.38</v>
      </c>
      <c r="M1106" s="36">
        <v>807.17</v>
      </c>
    </row>
    <row r="1107" spans="3:13" x14ac:dyDescent="0.25">
      <c r="C1107" s="15">
        <f t="shared" si="44"/>
        <v>45046</v>
      </c>
      <c r="D1107" s="35">
        <v>45043</v>
      </c>
      <c r="E1107" s="36">
        <v>271314.09000000003</v>
      </c>
      <c r="F1107" s="36">
        <v>32294.880000000001</v>
      </c>
      <c r="G1107" s="36">
        <v>239019.2</v>
      </c>
      <c r="H1107" s="36">
        <v>0</v>
      </c>
      <c r="I1107" s="36">
        <v>24.927600000000002</v>
      </c>
      <c r="J1107" s="36">
        <v>24.983000000000001</v>
      </c>
      <c r="K1107" s="36">
        <v>810.9</v>
      </c>
      <c r="L1107" s="36">
        <v>817.25</v>
      </c>
      <c r="M1107" s="36">
        <v>810.9</v>
      </c>
    </row>
    <row r="1108" spans="3:13" x14ac:dyDescent="0.25">
      <c r="C1108" s="15">
        <f t="shared" si="44"/>
        <v>45046</v>
      </c>
      <c r="D1108" s="35">
        <v>45042</v>
      </c>
      <c r="E1108" s="36">
        <v>271816.44</v>
      </c>
      <c r="F1108" s="36">
        <v>30544.66</v>
      </c>
      <c r="G1108" s="36">
        <v>241271.81</v>
      </c>
      <c r="H1108" s="36">
        <v>0</v>
      </c>
      <c r="I1108" s="36">
        <v>24.8812</v>
      </c>
      <c r="J1108" s="36">
        <v>24.876000000000001</v>
      </c>
      <c r="K1108" s="36">
        <v>805.72</v>
      </c>
      <c r="L1108" s="36">
        <v>816.69</v>
      </c>
      <c r="M1108" s="36">
        <v>805.72</v>
      </c>
    </row>
    <row r="1109" spans="3:13" x14ac:dyDescent="0.25">
      <c r="C1109" s="15">
        <f t="shared" si="44"/>
        <v>45046</v>
      </c>
      <c r="D1109" s="35">
        <v>45041</v>
      </c>
      <c r="E1109" s="36">
        <v>272434.5</v>
      </c>
      <c r="F1109" s="36">
        <v>30544.66</v>
      </c>
      <c r="G1109" s="36">
        <v>241889.86</v>
      </c>
      <c r="H1109" s="36">
        <v>2</v>
      </c>
      <c r="I1109" s="36">
        <v>25.013999999999999</v>
      </c>
      <c r="J1109" s="36">
        <v>24.882000000000001</v>
      </c>
      <c r="K1109" s="36">
        <v>811.33</v>
      </c>
      <c r="L1109" s="36">
        <v>816.09</v>
      </c>
      <c r="M1109" s="36">
        <v>811.33</v>
      </c>
    </row>
    <row r="1110" spans="3:13" x14ac:dyDescent="0.25">
      <c r="C1110" s="15">
        <f t="shared" si="44"/>
        <v>45046</v>
      </c>
      <c r="D1110" s="35">
        <v>45040</v>
      </c>
      <c r="E1110" s="36">
        <v>271605</v>
      </c>
      <c r="F1110" s="36">
        <v>30594.23</v>
      </c>
      <c r="G1110" s="36">
        <v>241010.77</v>
      </c>
      <c r="H1110" s="36">
        <v>1</v>
      </c>
      <c r="I1110" s="36">
        <v>25.16</v>
      </c>
      <c r="J1110" s="36">
        <v>25.311</v>
      </c>
      <c r="K1110" s="36">
        <v>810.83</v>
      </c>
      <c r="L1110" s="36">
        <v>821.85</v>
      </c>
      <c r="M1110" s="36">
        <v>810.83</v>
      </c>
    </row>
    <row r="1111" spans="3:13" x14ac:dyDescent="0.25">
      <c r="C1111" s="15">
        <f t="shared" si="44"/>
        <v>45046</v>
      </c>
      <c r="D1111" s="35">
        <v>45039</v>
      </c>
      <c r="E1111" s="36">
        <v>273767</v>
      </c>
      <c r="F1111" s="36">
        <v>30594.23</v>
      </c>
      <c r="G1111" s="36">
        <v>243172.77</v>
      </c>
      <c r="H1111" s="36">
        <v>0</v>
      </c>
      <c r="I1111" s="36">
        <v>25.084599999999998</v>
      </c>
      <c r="J1111" s="36">
        <v>25.058</v>
      </c>
      <c r="K1111" s="36">
        <v>817.53</v>
      </c>
      <c r="L1111" s="36">
        <v>822.46</v>
      </c>
      <c r="M1111" s="36">
        <v>817.53</v>
      </c>
    </row>
    <row r="1112" spans="3:13" x14ac:dyDescent="0.25">
      <c r="C1112" s="15">
        <f t="shared" si="44"/>
        <v>45046</v>
      </c>
      <c r="D1112" s="35">
        <v>45038</v>
      </c>
      <c r="E1112" s="36">
        <v>273767</v>
      </c>
      <c r="F1112" s="36">
        <v>30594.23</v>
      </c>
      <c r="G1112" s="36">
        <v>243172.77</v>
      </c>
      <c r="H1112" s="36">
        <v>0</v>
      </c>
      <c r="I1112" s="36">
        <v>25.084599999999998</v>
      </c>
      <c r="J1112" s="36">
        <v>25.058</v>
      </c>
      <c r="K1112" s="36">
        <v>817.53</v>
      </c>
      <c r="L1112" s="36">
        <v>822.46</v>
      </c>
      <c r="M1112" s="36">
        <v>817.53</v>
      </c>
    </row>
    <row r="1113" spans="3:13" x14ac:dyDescent="0.25">
      <c r="C1113" s="15">
        <f t="shared" si="44"/>
        <v>45046</v>
      </c>
      <c r="D1113" s="35">
        <v>45037</v>
      </c>
      <c r="E1113" s="36">
        <v>273767</v>
      </c>
      <c r="F1113" s="36">
        <v>30594.23</v>
      </c>
      <c r="G1113" s="36">
        <v>243172.77</v>
      </c>
      <c r="H1113" s="36">
        <v>11</v>
      </c>
      <c r="I1113" s="36">
        <v>25.084599999999998</v>
      </c>
      <c r="J1113" s="36">
        <v>25.058</v>
      </c>
      <c r="K1113" s="36">
        <v>817.53</v>
      </c>
      <c r="L1113" s="36">
        <v>822.46</v>
      </c>
      <c r="M1113" s="36">
        <v>817.53</v>
      </c>
    </row>
    <row r="1114" spans="3:13" x14ac:dyDescent="0.25">
      <c r="C1114" s="15">
        <f t="shared" si="44"/>
        <v>45046</v>
      </c>
      <c r="D1114" s="35">
        <v>45036</v>
      </c>
      <c r="E1114" s="36">
        <v>273640.03000000003</v>
      </c>
      <c r="F1114" s="36">
        <v>30629.62</v>
      </c>
      <c r="G1114" s="36">
        <v>243010.42</v>
      </c>
      <c r="H1114" s="36">
        <v>0</v>
      </c>
      <c r="I1114" s="36">
        <v>25.290199999999999</v>
      </c>
      <c r="J1114" s="36">
        <v>25.373000000000001</v>
      </c>
      <c r="K1114" s="36">
        <v>819.44</v>
      </c>
      <c r="L1114" s="36">
        <v>824.53</v>
      </c>
      <c r="M1114" s="36">
        <v>819.44</v>
      </c>
    </row>
    <row r="1115" spans="3:13" x14ac:dyDescent="0.25">
      <c r="C1115" s="15">
        <f t="shared" si="44"/>
        <v>45046</v>
      </c>
      <c r="D1115" s="35">
        <v>45035</v>
      </c>
      <c r="E1115" s="36">
        <v>273704.69</v>
      </c>
      <c r="F1115" s="36">
        <v>34048.550000000003</v>
      </c>
      <c r="G1115" s="36">
        <v>239656.11</v>
      </c>
      <c r="H1115" s="36">
        <v>30</v>
      </c>
      <c r="I1115" s="36">
        <v>25.291499999999999</v>
      </c>
      <c r="J1115" s="36">
        <v>25.370999999999999</v>
      </c>
      <c r="K1115" s="36">
        <v>814.02</v>
      </c>
      <c r="L1115" s="36">
        <v>818.23</v>
      </c>
      <c r="M1115" s="36">
        <v>814.02</v>
      </c>
    </row>
    <row r="1116" spans="3:13" x14ac:dyDescent="0.25">
      <c r="C1116" s="15">
        <f t="shared" si="44"/>
        <v>45046</v>
      </c>
      <c r="D1116" s="35">
        <v>45034</v>
      </c>
      <c r="E1116" s="36">
        <v>273179.65999999997</v>
      </c>
      <c r="F1116" s="36">
        <v>34058.550000000003</v>
      </c>
      <c r="G1116" s="36">
        <v>239121.09</v>
      </c>
      <c r="H1116" s="36">
        <v>31</v>
      </c>
      <c r="I1116" s="36">
        <v>25.192499999999999</v>
      </c>
      <c r="J1116" s="36">
        <v>25.263000000000002</v>
      </c>
      <c r="K1116" s="36">
        <v>815.75</v>
      </c>
      <c r="L1116" s="36">
        <v>819.38</v>
      </c>
      <c r="M1116" s="36">
        <v>815.75</v>
      </c>
    </row>
    <row r="1117" spans="3:13" x14ac:dyDescent="0.25">
      <c r="C1117" s="15">
        <f t="shared" si="44"/>
        <v>45046</v>
      </c>
      <c r="D1117" s="35">
        <v>45033</v>
      </c>
      <c r="E1117" s="36">
        <v>273854.31</v>
      </c>
      <c r="F1117" s="36">
        <v>34063.43</v>
      </c>
      <c r="G1117" s="36">
        <v>239790.88</v>
      </c>
      <c r="H1117" s="36">
        <v>0</v>
      </c>
      <c r="I1117" s="36">
        <v>25.033000000000001</v>
      </c>
      <c r="J1117" s="36">
        <v>25.088000000000001</v>
      </c>
      <c r="K1117" s="36">
        <v>827.48</v>
      </c>
      <c r="L1117" s="36">
        <v>812.8</v>
      </c>
      <c r="M1117" s="36">
        <v>827.48</v>
      </c>
    </row>
    <row r="1118" spans="3:13" x14ac:dyDescent="0.25">
      <c r="C1118" s="15">
        <f t="shared" ref="C1118:C1181" si="45">IFERROR(IF(DAY(D1118)=1,EOMONTH(D1118,0),IF(AND(EOMONTH(D1118,0)+1-D1118&lt;=3,(H1118-AVERAGE(H1119:H1128))/_xlfn.STDEV.S(H1119:H1128)&gt;3),EOMONTH(D1118,1),C1119)),C1119)</f>
        <v>45046</v>
      </c>
      <c r="D1118" s="35">
        <v>45032</v>
      </c>
      <c r="E1118" s="36">
        <v>274064.21999999997</v>
      </c>
      <c r="F1118" s="36">
        <v>34063.43</v>
      </c>
      <c r="G1118" s="36">
        <v>240000.8</v>
      </c>
      <c r="H1118" s="36">
        <v>0</v>
      </c>
      <c r="I1118" s="36">
        <v>25.347999999999999</v>
      </c>
      <c r="J1118" s="36">
        <v>25.46</v>
      </c>
      <c r="K1118" s="36">
        <v>838.11</v>
      </c>
      <c r="L1118" s="36">
        <v>813.81</v>
      </c>
      <c r="M1118" s="36">
        <v>838.11</v>
      </c>
    </row>
    <row r="1119" spans="3:13" x14ac:dyDescent="0.25">
      <c r="C1119" s="15">
        <f t="shared" si="45"/>
        <v>45046</v>
      </c>
      <c r="D1119" s="35">
        <v>45031</v>
      </c>
      <c r="E1119" s="36">
        <v>274064.21999999997</v>
      </c>
      <c r="F1119" s="36">
        <v>34063.43</v>
      </c>
      <c r="G1119" s="36">
        <v>240000.8</v>
      </c>
      <c r="H1119" s="36">
        <v>0</v>
      </c>
      <c r="I1119" s="36">
        <v>25.347999999999999</v>
      </c>
      <c r="J1119" s="36">
        <v>25.46</v>
      </c>
      <c r="K1119" s="36">
        <v>838.11</v>
      </c>
      <c r="L1119" s="36">
        <v>813.81</v>
      </c>
      <c r="M1119" s="36">
        <v>838.11</v>
      </c>
    </row>
    <row r="1120" spans="3:13" x14ac:dyDescent="0.25">
      <c r="C1120" s="15">
        <f t="shared" si="45"/>
        <v>45046</v>
      </c>
      <c r="D1120" s="35">
        <v>45030</v>
      </c>
      <c r="E1120" s="36">
        <v>274064.21999999997</v>
      </c>
      <c r="F1120" s="36">
        <v>34063.43</v>
      </c>
      <c r="G1120" s="36">
        <v>240000.8</v>
      </c>
      <c r="H1120" s="36">
        <v>6</v>
      </c>
      <c r="I1120" s="36">
        <v>25.347999999999999</v>
      </c>
      <c r="J1120" s="36">
        <v>25.46</v>
      </c>
      <c r="K1120" s="36">
        <v>838.11</v>
      </c>
      <c r="L1120" s="36">
        <v>813.81</v>
      </c>
      <c r="M1120" s="36">
        <v>838.11</v>
      </c>
    </row>
    <row r="1121" spans="3:13" x14ac:dyDescent="0.25">
      <c r="C1121" s="15">
        <f t="shared" si="45"/>
        <v>45046</v>
      </c>
      <c r="D1121" s="35">
        <v>45029</v>
      </c>
      <c r="E1121" s="36">
        <v>274401.65999999997</v>
      </c>
      <c r="F1121" s="36">
        <v>34117.14</v>
      </c>
      <c r="G1121" s="36">
        <v>240284.53</v>
      </c>
      <c r="H1121" s="36">
        <v>3</v>
      </c>
      <c r="I1121" s="36">
        <v>25.827999999999999</v>
      </c>
      <c r="J1121" s="36">
        <v>25.925000000000001</v>
      </c>
      <c r="K1121" s="36">
        <v>824.63</v>
      </c>
      <c r="L1121" s="36">
        <v>814.15</v>
      </c>
      <c r="M1121" s="36">
        <v>824.63</v>
      </c>
    </row>
    <row r="1122" spans="3:13" x14ac:dyDescent="0.25">
      <c r="C1122" s="15">
        <f t="shared" si="45"/>
        <v>45046</v>
      </c>
      <c r="D1122" s="35">
        <v>45028</v>
      </c>
      <c r="E1122" s="36">
        <v>275563.40999999997</v>
      </c>
      <c r="F1122" s="36">
        <v>34753.21</v>
      </c>
      <c r="G1122" s="36">
        <v>240810.19</v>
      </c>
      <c r="H1122" s="36">
        <v>5</v>
      </c>
      <c r="I1122" s="36">
        <v>25.501300000000001</v>
      </c>
      <c r="J1122" s="36">
        <v>25.457999999999998</v>
      </c>
      <c r="K1122" s="36">
        <v>818.35</v>
      </c>
      <c r="L1122" s="36">
        <v>813.41</v>
      </c>
      <c r="M1122" s="36">
        <v>818.35</v>
      </c>
    </row>
    <row r="1123" spans="3:13" x14ac:dyDescent="0.25">
      <c r="C1123" s="15">
        <f t="shared" si="45"/>
        <v>45046</v>
      </c>
      <c r="D1123" s="35">
        <v>45027</v>
      </c>
      <c r="E1123" s="36">
        <v>274037.84000000003</v>
      </c>
      <c r="F1123" s="36">
        <v>35486.93</v>
      </c>
      <c r="G1123" s="36">
        <v>238550.92</v>
      </c>
      <c r="H1123" s="36">
        <v>2</v>
      </c>
      <c r="I1123" s="36">
        <v>25.061499999999999</v>
      </c>
      <c r="J1123" s="36">
        <v>25.186</v>
      </c>
      <c r="K1123" s="36">
        <v>804.64</v>
      </c>
      <c r="L1123" s="36">
        <v>812.05</v>
      </c>
      <c r="M1123" s="36">
        <v>804.64</v>
      </c>
    </row>
    <row r="1124" spans="3:13" x14ac:dyDescent="0.25">
      <c r="C1124" s="15">
        <f t="shared" si="45"/>
        <v>45046</v>
      </c>
      <c r="D1124" s="35">
        <v>45026</v>
      </c>
      <c r="E1124" s="36">
        <v>274534.5</v>
      </c>
      <c r="F1124" s="36">
        <v>35486.93</v>
      </c>
      <c r="G1124" s="36">
        <v>239047.56</v>
      </c>
      <c r="H1124" s="36">
        <v>8</v>
      </c>
      <c r="I1124" s="36">
        <v>24.873000000000001</v>
      </c>
      <c r="J1124" s="36">
        <v>24.911999999999999</v>
      </c>
      <c r="K1124" s="36">
        <v>800.77</v>
      </c>
      <c r="L1124" s="36">
        <v>812.25</v>
      </c>
      <c r="M1124" s="36">
        <v>800.77</v>
      </c>
    </row>
    <row r="1125" spans="3:13" x14ac:dyDescent="0.25">
      <c r="C1125" s="15">
        <f t="shared" si="45"/>
        <v>45046</v>
      </c>
      <c r="D1125" s="35">
        <v>45025</v>
      </c>
      <c r="E1125" s="36">
        <v>275170.06</v>
      </c>
      <c r="F1125" s="36">
        <v>35486.93</v>
      </c>
      <c r="G1125" s="36">
        <v>239683.13</v>
      </c>
      <c r="H1125" s="36">
        <v>0</v>
      </c>
      <c r="I1125" s="36">
        <v>24.978100000000001</v>
      </c>
      <c r="J1125" s="36">
        <v>25.093</v>
      </c>
      <c r="K1125" s="36">
        <v>807.91</v>
      </c>
      <c r="L1125" s="36">
        <v>814.18</v>
      </c>
      <c r="M1125" s="36">
        <v>807.91</v>
      </c>
    </row>
    <row r="1126" spans="3:13" x14ac:dyDescent="0.25">
      <c r="C1126" s="15">
        <f t="shared" si="45"/>
        <v>45046</v>
      </c>
      <c r="D1126" s="35">
        <v>45024</v>
      </c>
      <c r="E1126" s="36">
        <v>275170.06</v>
      </c>
      <c r="F1126" s="36">
        <v>35486.93</v>
      </c>
      <c r="G1126" s="36">
        <v>239683.13</v>
      </c>
      <c r="H1126" s="36">
        <v>0</v>
      </c>
      <c r="I1126" s="36">
        <v>24.978100000000001</v>
      </c>
      <c r="J1126" s="36">
        <v>25.093</v>
      </c>
      <c r="K1126" s="36">
        <v>807.91</v>
      </c>
      <c r="L1126" s="36">
        <v>814.18</v>
      </c>
      <c r="M1126" s="36">
        <v>807.91</v>
      </c>
    </row>
    <row r="1127" spans="3:13" x14ac:dyDescent="0.25">
      <c r="C1127" s="15">
        <f t="shared" si="45"/>
        <v>45046</v>
      </c>
      <c r="D1127" s="35">
        <v>45023</v>
      </c>
      <c r="E1127" s="36">
        <v>275170.06</v>
      </c>
      <c r="F1127" s="36">
        <v>35486.93</v>
      </c>
      <c r="G1127" s="36">
        <v>239683.13</v>
      </c>
      <c r="H1127" s="36">
        <v>0</v>
      </c>
      <c r="I1127" s="36">
        <v>24.978100000000001</v>
      </c>
      <c r="J1127" s="36">
        <v>25.093</v>
      </c>
      <c r="K1127" s="36">
        <v>807.91</v>
      </c>
      <c r="L1127" s="36">
        <v>814.18</v>
      </c>
      <c r="M1127" s="36">
        <v>807.91</v>
      </c>
    </row>
    <row r="1128" spans="3:13" x14ac:dyDescent="0.25">
      <c r="C1128" s="15">
        <f t="shared" si="45"/>
        <v>45046</v>
      </c>
      <c r="D1128" s="35">
        <v>45022</v>
      </c>
      <c r="E1128" s="36">
        <v>275170.06</v>
      </c>
      <c r="F1128" s="36">
        <v>35486.93</v>
      </c>
      <c r="G1128" s="36">
        <v>239683.13</v>
      </c>
      <c r="H1128" s="36">
        <v>2</v>
      </c>
      <c r="I1128" s="36">
        <v>24.979800000000001</v>
      </c>
      <c r="J1128" s="36">
        <v>25.093</v>
      </c>
      <c r="K1128" s="36">
        <v>801.86</v>
      </c>
      <c r="L1128" s="36">
        <v>780.47</v>
      </c>
      <c r="M1128" s="36">
        <v>801.86</v>
      </c>
    </row>
    <row r="1129" spans="3:13" x14ac:dyDescent="0.25">
      <c r="C1129" s="15">
        <f t="shared" si="45"/>
        <v>45046</v>
      </c>
      <c r="D1129" s="35">
        <v>45021</v>
      </c>
      <c r="E1129" s="36">
        <v>276742.31</v>
      </c>
      <c r="F1129" s="36">
        <v>35486.93</v>
      </c>
      <c r="G1129" s="36">
        <v>241255.38</v>
      </c>
      <c r="H1129" s="36">
        <v>64</v>
      </c>
      <c r="I1129" s="36">
        <v>24.941500000000001</v>
      </c>
      <c r="J1129" s="36">
        <v>25.036999999999999</v>
      </c>
      <c r="K1129" s="36">
        <v>774.34</v>
      </c>
      <c r="L1129" s="36">
        <v>779.72</v>
      </c>
      <c r="M1129" s="36">
        <v>774.34</v>
      </c>
    </row>
    <row r="1130" spans="3:13" x14ac:dyDescent="0.25">
      <c r="C1130" s="15">
        <f t="shared" si="45"/>
        <v>45046</v>
      </c>
      <c r="D1130" s="35">
        <v>45020</v>
      </c>
      <c r="E1130" s="36">
        <v>277556.38</v>
      </c>
      <c r="F1130" s="36">
        <v>35486.93</v>
      </c>
      <c r="G1130" s="36">
        <v>242069.45</v>
      </c>
      <c r="H1130" s="36">
        <v>11</v>
      </c>
      <c r="I1130" s="36">
        <v>25.005600000000001</v>
      </c>
      <c r="J1130" s="36">
        <v>25.100999999999999</v>
      </c>
      <c r="K1130" s="36">
        <v>774.34</v>
      </c>
      <c r="L1130" s="36">
        <v>779.72</v>
      </c>
      <c r="M1130" s="36">
        <v>774.34</v>
      </c>
    </row>
    <row r="1131" spans="3:13" x14ac:dyDescent="0.25">
      <c r="C1131" s="15">
        <f t="shared" si="45"/>
        <v>45046</v>
      </c>
      <c r="D1131" s="35">
        <v>45019</v>
      </c>
      <c r="E1131" s="36">
        <v>277624.44</v>
      </c>
      <c r="F1131" s="36">
        <v>35486.93</v>
      </c>
      <c r="G1131" s="36">
        <v>242137.52</v>
      </c>
      <c r="H1131" s="36">
        <v>14</v>
      </c>
      <c r="I1131" s="36">
        <v>23.984500000000001</v>
      </c>
      <c r="J1131" s="36">
        <v>24.021000000000001</v>
      </c>
      <c r="K1131" s="36">
        <v>770.43</v>
      </c>
      <c r="L1131" s="36">
        <v>763.88</v>
      </c>
      <c r="M1131" s="36">
        <v>770.43</v>
      </c>
    </row>
    <row r="1132" spans="3:13" x14ac:dyDescent="0.25">
      <c r="C1132" s="15">
        <f t="shared" si="45"/>
        <v>45046</v>
      </c>
      <c r="D1132" s="35">
        <v>45018</v>
      </c>
      <c r="E1132" s="36">
        <v>278264.21999999997</v>
      </c>
      <c r="F1132" s="36">
        <v>35486.93</v>
      </c>
      <c r="G1132" s="36">
        <v>242777.28</v>
      </c>
      <c r="H1132" s="36">
        <v>0</v>
      </c>
      <c r="I1132" s="36">
        <v>24.099</v>
      </c>
      <c r="J1132" s="36">
        <v>24.155999999999999</v>
      </c>
      <c r="K1132" s="36">
        <v>771.73</v>
      </c>
      <c r="L1132" s="36">
        <v>764.89</v>
      </c>
      <c r="M1132" s="36">
        <v>771.73</v>
      </c>
    </row>
    <row r="1133" spans="3:13" x14ac:dyDescent="0.25">
      <c r="C1133" s="15">
        <f t="shared" si="45"/>
        <v>45046</v>
      </c>
      <c r="D1133" s="35">
        <v>45017</v>
      </c>
      <c r="E1133" s="36">
        <v>278264.21999999997</v>
      </c>
      <c r="F1133" s="36">
        <v>35486.93</v>
      </c>
      <c r="G1133" s="36">
        <v>242777.28</v>
      </c>
      <c r="H1133" s="36">
        <v>0</v>
      </c>
      <c r="I1133" s="36">
        <v>24.099</v>
      </c>
      <c r="J1133" s="36">
        <v>24.155999999999999</v>
      </c>
      <c r="K1133" s="36">
        <v>771.73</v>
      </c>
      <c r="L1133" s="36">
        <v>764.89</v>
      </c>
      <c r="M1133" s="36">
        <v>771.73</v>
      </c>
    </row>
    <row r="1134" spans="3:13" x14ac:dyDescent="0.25">
      <c r="C1134" s="15">
        <f t="shared" si="45"/>
        <v>45046</v>
      </c>
      <c r="D1134" s="35">
        <v>45016</v>
      </c>
      <c r="E1134" s="36">
        <v>278264.21999999997</v>
      </c>
      <c r="F1134" s="36">
        <v>35486.93</v>
      </c>
      <c r="G1134" s="36">
        <v>242777.28</v>
      </c>
      <c r="H1134" s="36">
        <v>31</v>
      </c>
      <c r="I1134" s="36">
        <v>24.099</v>
      </c>
      <c r="J1134" s="36">
        <v>24.155999999999999</v>
      </c>
      <c r="K1134" s="36">
        <v>771.73</v>
      </c>
      <c r="L1134" s="36">
        <v>764.89</v>
      </c>
      <c r="M1134" s="36">
        <v>771.73</v>
      </c>
    </row>
    <row r="1135" spans="3:13" x14ac:dyDescent="0.25">
      <c r="C1135" s="15">
        <f t="shared" si="45"/>
        <v>45046</v>
      </c>
      <c r="D1135" s="35">
        <v>45015</v>
      </c>
      <c r="E1135" s="36">
        <v>279086.28000000003</v>
      </c>
      <c r="F1135" s="36">
        <v>35809.449999999997</v>
      </c>
      <c r="G1135" s="36">
        <v>243276.81</v>
      </c>
      <c r="H1135" s="36">
        <v>167</v>
      </c>
      <c r="I1135" s="36">
        <v>23.902999999999999</v>
      </c>
      <c r="J1135" s="36">
        <v>23.989000000000001</v>
      </c>
      <c r="K1135" s="36">
        <v>762.74</v>
      </c>
      <c r="L1135" s="36">
        <v>764.77</v>
      </c>
      <c r="M1135" s="36">
        <v>762.74</v>
      </c>
    </row>
    <row r="1136" spans="3:13" x14ac:dyDescent="0.25">
      <c r="C1136" s="15">
        <f t="shared" si="45"/>
        <v>45016</v>
      </c>
      <c r="D1136" s="35">
        <v>45014</v>
      </c>
      <c r="E1136" s="36">
        <v>279942.40999999997</v>
      </c>
      <c r="F1136" s="36">
        <v>36015.29</v>
      </c>
      <c r="G1136" s="36">
        <v>243927.14</v>
      </c>
      <c r="H1136" s="36">
        <v>15</v>
      </c>
      <c r="I1136" s="36">
        <v>23.335000000000001</v>
      </c>
      <c r="J1136" s="36">
        <v>23.376000000000001</v>
      </c>
      <c r="K1136" s="36">
        <v>755.52</v>
      </c>
      <c r="L1136" s="36">
        <v>755.23</v>
      </c>
      <c r="M1136" s="36">
        <v>755.52</v>
      </c>
    </row>
    <row r="1137" spans="3:13" x14ac:dyDescent="0.25">
      <c r="C1137" s="15">
        <f t="shared" si="45"/>
        <v>45016</v>
      </c>
      <c r="D1137" s="35">
        <v>45013</v>
      </c>
      <c r="E1137" s="36">
        <v>280489.53000000003</v>
      </c>
      <c r="F1137" s="36">
        <v>36127.660000000003</v>
      </c>
      <c r="G1137" s="36">
        <v>244361.89</v>
      </c>
      <c r="H1137" s="36">
        <v>21</v>
      </c>
      <c r="I1137" s="36">
        <v>23.334</v>
      </c>
      <c r="J1137" s="36">
        <v>23.324000000000002</v>
      </c>
      <c r="K1137" s="36">
        <v>752.84</v>
      </c>
      <c r="L1137" s="36">
        <v>757.06</v>
      </c>
      <c r="M1137" s="36">
        <v>752.84</v>
      </c>
    </row>
    <row r="1138" spans="3:13" x14ac:dyDescent="0.25">
      <c r="C1138" s="15">
        <f t="shared" si="45"/>
        <v>45016</v>
      </c>
      <c r="D1138" s="35">
        <v>45012</v>
      </c>
      <c r="E1138" s="36">
        <v>281551.28000000003</v>
      </c>
      <c r="F1138" s="36">
        <v>36127.660000000003</v>
      </c>
      <c r="G1138" s="36">
        <v>245423.63</v>
      </c>
      <c r="H1138" s="36">
        <v>5</v>
      </c>
      <c r="I1138" s="36">
        <v>23.081</v>
      </c>
      <c r="J1138" s="36">
        <v>23.053999999999998</v>
      </c>
      <c r="K1138" s="36">
        <v>757.69</v>
      </c>
      <c r="L1138" s="36">
        <v>756.24</v>
      </c>
      <c r="M1138" s="36">
        <v>757.69</v>
      </c>
    </row>
    <row r="1139" spans="3:13" x14ac:dyDescent="0.25">
      <c r="C1139" s="15">
        <f t="shared" si="45"/>
        <v>45016</v>
      </c>
      <c r="D1139" s="35">
        <v>45011</v>
      </c>
      <c r="E1139" s="36">
        <v>282052.46999999997</v>
      </c>
      <c r="F1139" s="36">
        <v>36127.660000000003</v>
      </c>
      <c r="G1139" s="36">
        <v>245924.81</v>
      </c>
      <c r="H1139" s="36">
        <v>0</v>
      </c>
      <c r="I1139" s="36">
        <v>23.227499999999999</v>
      </c>
      <c r="J1139" s="36">
        <v>23.247</v>
      </c>
      <c r="K1139" s="36">
        <v>754.59</v>
      </c>
      <c r="L1139" s="36">
        <v>760.27</v>
      </c>
      <c r="M1139" s="36">
        <v>754.59</v>
      </c>
    </row>
    <row r="1140" spans="3:13" x14ac:dyDescent="0.25">
      <c r="C1140" s="15">
        <f t="shared" si="45"/>
        <v>45016</v>
      </c>
      <c r="D1140" s="35">
        <v>45010</v>
      </c>
      <c r="E1140" s="36">
        <v>282052.46999999997</v>
      </c>
      <c r="F1140" s="36">
        <v>36127.660000000003</v>
      </c>
      <c r="G1140" s="36">
        <v>245924.81</v>
      </c>
      <c r="H1140" s="36">
        <v>0</v>
      </c>
      <c r="I1140" s="36">
        <v>23.227499999999999</v>
      </c>
      <c r="J1140" s="36">
        <v>23.247</v>
      </c>
      <c r="K1140" s="36">
        <v>754.59</v>
      </c>
      <c r="L1140" s="36">
        <v>760.27</v>
      </c>
      <c r="M1140" s="36">
        <v>754.59</v>
      </c>
    </row>
    <row r="1141" spans="3:13" x14ac:dyDescent="0.25">
      <c r="C1141" s="15">
        <f t="shared" si="45"/>
        <v>45016</v>
      </c>
      <c r="D1141" s="35">
        <v>45009</v>
      </c>
      <c r="E1141" s="36">
        <v>282052.46999999997</v>
      </c>
      <c r="F1141" s="36">
        <v>36127.660000000003</v>
      </c>
      <c r="G1141" s="36">
        <v>245924.81</v>
      </c>
      <c r="H1141" s="36">
        <v>9</v>
      </c>
      <c r="I1141" s="36">
        <v>23.227499999999999</v>
      </c>
      <c r="J1141" s="36">
        <v>23.247</v>
      </c>
      <c r="K1141" s="36">
        <v>754.59</v>
      </c>
      <c r="L1141" s="36">
        <v>760.27</v>
      </c>
      <c r="M1141" s="36">
        <v>754.59</v>
      </c>
    </row>
    <row r="1142" spans="3:13" x14ac:dyDescent="0.25">
      <c r="C1142" s="15">
        <f t="shared" si="45"/>
        <v>45016</v>
      </c>
      <c r="D1142" s="35">
        <v>45008</v>
      </c>
      <c r="E1142" s="36">
        <v>282387.15999999997</v>
      </c>
      <c r="F1142" s="36">
        <v>36669.300000000003</v>
      </c>
      <c r="G1142" s="36">
        <v>245717.86</v>
      </c>
      <c r="H1142" s="36">
        <v>0</v>
      </c>
      <c r="I1142" s="36">
        <v>23.104500000000002</v>
      </c>
      <c r="J1142" s="36">
        <v>23.143999999999998</v>
      </c>
      <c r="K1142" s="36">
        <v>756.2</v>
      </c>
      <c r="L1142" s="36">
        <v>755.18</v>
      </c>
      <c r="M1142" s="36">
        <v>756.2</v>
      </c>
    </row>
    <row r="1143" spans="3:13" x14ac:dyDescent="0.25">
      <c r="C1143" s="15">
        <f t="shared" si="45"/>
        <v>45016</v>
      </c>
      <c r="D1143" s="35">
        <v>45007</v>
      </c>
      <c r="E1143" s="36">
        <v>283024.75</v>
      </c>
      <c r="F1143" s="36">
        <v>37263.86</v>
      </c>
      <c r="G1143" s="36">
        <v>245760.88</v>
      </c>
      <c r="H1143" s="36">
        <v>3</v>
      </c>
      <c r="I1143" s="36">
        <v>22.989599999999999</v>
      </c>
      <c r="J1143" s="36">
        <v>22.675000000000001</v>
      </c>
      <c r="K1143" s="36">
        <v>740.67</v>
      </c>
      <c r="L1143" s="36">
        <v>748.51</v>
      </c>
      <c r="M1143" s="36">
        <v>740.67</v>
      </c>
    </row>
    <row r="1144" spans="3:13" x14ac:dyDescent="0.25">
      <c r="C1144" s="15">
        <f t="shared" si="45"/>
        <v>45016</v>
      </c>
      <c r="D1144" s="35">
        <v>45006</v>
      </c>
      <c r="E1144" s="36">
        <v>282423.84000000003</v>
      </c>
      <c r="F1144" s="36">
        <v>37294.01</v>
      </c>
      <c r="G1144" s="36">
        <v>245129.84</v>
      </c>
      <c r="H1144" s="36">
        <v>52</v>
      </c>
      <c r="I1144" s="36">
        <v>22.388000000000002</v>
      </c>
      <c r="J1144" s="36">
        <v>22.324000000000002</v>
      </c>
      <c r="K1144" s="36">
        <v>742.12</v>
      </c>
      <c r="L1144" s="36">
        <v>748.51</v>
      </c>
      <c r="M1144" s="36">
        <v>742.12</v>
      </c>
    </row>
    <row r="1145" spans="3:13" x14ac:dyDescent="0.25">
      <c r="C1145" s="15">
        <f t="shared" si="45"/>
        <v>45016</v>
      </c>
      <c r="D1145" s="35">
        <v>45005</v>
      </c>
      <c r="E1145" s="36">
        <v>283529.84000000003</v>
      </c>
      <c r="F1145" s="36">
        <v>37833.83</v>
      </c>
      <c r="G1145" s="36">
        <v>245696.03</v>
      </c>
      <c r="H1145" s="36">
        <v>4</v>
      </c>
      <c r="I1145" s="36">
        <v>22.544499999999999</v>
      </c>
      <c r="J1145" s="36">
        <v>22.533000000000001</v>
      </c>
      <c r="K1145" s="36">
        <v>739.13</v>
      </c>
      <c r="L1145" s="36">
        <v>734.33</v>
      </c>
      <c r="M1145" s="36">
        <v>739.13</v>
      </c>
    </row>
    <row r="1146" spans="3:13" x14ac:dyDescent="0.25">
      <c r="C1146" s="15">
        <f t="shared" si="45"/>
        <v>45016</v>
      </c>
      <c r="D1146" s="35">
        <v>45004</v>
      </c>
      <c r="E1146" s="36">
        <v>283704.71999999997</v>
      </c>
      <c r="F1146" s="36">
        <v>37924.65</v>
      </c>
      <c r="G1146" s="36">
        <v>245780.06</v>
      </c>
      <c r="H1146" s="36">
        <v>0</v>
      </c>
      <c r="I1146" s="36">
        <v>22.602</v>
      </c>
      <c r="J1146" s="36">
        <v>22.350999999999999</v>
      </c>
      <c r="K1146" s="36">
        <v>726.62</v>
      </c>
      <c r="L1146" s="36">
        <v>733.3</v>
      </c>
      <c r="M1146" s="36">
        <v>726.62</v>
      </c>
    </row>
    <row r="1147" spans="3:13" x14ac:dyDescent="0.25">
      <c r="C1147" s="15">
        <f t="shared" si="45"/>
        <v>45016</v>
      </c>
      <c r="D1147" s="35">
        <v>45003</v>
      </c>
      <c r="E1147" s="36">
        <v>283704.71999999997</v>
      </c>
      <c r="F1147" s="36">
        <v>37924.65</v>
      </c>
      <c r="G1147" s="36">
        <v>245780.06</v>
      </c>
      <c r="H1147" s="36">
        <v>0</v>
      </c>
      <c r="I1147" s="36">
        <v>22.602</v>
      </c>
      <c r="J1147" s="36">
        <v>22.350999999999999</v>
      </c>
      <c r="K1147" s="36">
        <v>726.62</v>
      </c>
      <c r="L1147" s="36">
        <v>733.3</v>
      </c>
      <c r="M1147" s="36">
        <v>726.62</v>
      </c>
    </row>
    <row r="1148" spans="3:13" x14ac:dyDescent="0.25">
      <c r="C1148" s="15">
        <f t="shared" si="45"/>
        <v>45016</v>
      </c>
      <c r="D1148" s="35">
        <v>45002</v>
      </c>
      <c r="E1148" s="36">
        <v>283704.71999999997</v>
      </c>
      <c r="F1148" s="36">
        <v>37924.65</v>
      </c>
      <c r="G1148" s="36">
        <v>245780.06</v>
      </c>
      <c r="H1148" s="36">
        <v>46</v>
      </c>
      <c r="I1148" s="36">
        <v>22.602</v>
      </c>
      <c r="J1148" s="36">
        <v>22.350999999999999</v>
      </c>
      <c r="K1148" s="36">
        <v>726.62</v>
      </c>
      <c r="L1148" s="36">
        <v>733.3</v>
      </c>
      <c r="M1148" s="36">
        <v>726.62</v>
      </c>
    </row>
    <row r="1149" spans="3:13" x14ac:dyDescent="0.25">
      <c r="C1149" s="15">
        <f t="shared" si="45"/>
        <v>45016</v>
      </c>
      <c r="D1149" s="35">
        <v>45001</v>
      </c>
      <c r="E1149" s="36">
        <v>284105.63</v>
      </c>
      <c r="F1149" s="36">
        <v>37924.65</v>
      </c>
      <c r="G1149" s="36">
        <v>246180.97</v>
      </c>
      <c r="H1149" s="36">
        <v>31</v>
      </c>
      <c r="I1149" s="36">
        <v>21.6968</v>
      </c>
      <c r="J1149" s="36">
        <v>21.588000000000001</v>
      </c>
      <c r="K1149" s="36">
        <v>732.68</v>
      </c>
      <c r="L1149" s="36">
        <v>732.1</v>
      </c>
      <c r="M1149" s="36">
        <v>732.68</v>
      </c>
    </row>
    <row r="1150" spans="3:13" x14ac:dyDescent="0.25">
      <c r="C1150" s="15">
        <f t="shared" si="45"/>
        <v>45016</v>
      </c>
      <c r="D1150" s="35">
        <v>45000</v>
      </c>
      <c r="E1150" s="36">
        <v>285005.84000000003</v>
      </c>
      <c r="F1150" s="36">
        <v>38026.589999999997</v>
      </c>
      <c r="G1150" s="36">
        <v>246979.27</v>
      </c>
      <c r="H1150" s="36">
        <v>4</v>
      </c>
      <c r="I1150" s="36">
        <v>21.775500000000001</v>
      </c>
      <c r="J1150" s="36">
        <v>21.774000000000001</v>
      </c>
      <c r="K1150" s="36">
        <v>726.16</v>
      </c>
      <c r="L1150" s="36">
        <v>731.23</v>
      </c>
      <c r="M1150" s="36">
        <v>726.16</v>
      </c>
    </row>
    <row r="1151" spans="3:13" x14ac:dyDescent="0.25">
      <c r="C1151" s="15">
        <f t="shared" si="45"/>
        <v>45016</v>
      </c>
      <c r="D1151" s="35">
        <v>44999</v>
      </c>
      <c r="E1151" s="36">
        <v>285189.69</v>
      </c>
      <c r="F1151" s="36">
        <v>38026.589999999997</v>
      </c>
      <c r="G1151" s="36">
        <v>247163.11</v>
      </c>
      <c r="H1151" s="36">
        <v>35</v>
      </c>
      <c r="I1151" s="36">
        <v>21.696999999999999</v>
      </c>
      <c r="J1151" s="36">
        <v>21.928999999999998</v>
      </c>
      <c r="K1151" s="36">
        <v>726.65</v>
      </c>
      <c r="L1151" s="36">
        <v>716.47</v>
      </c>
      <c r="M1151" s="36">
        <v>726.65</v>
      </c>
    </row>
    <row r="1152" spans="3:13" x14ac:dyDescent="0.25">
      <c r="C1152" s="15">
        <f t="shared" si="45"/>
        <v>45016</v>
      </c>
      <c r="D1152" s="35">
        <v>44998</v>
      </c>
      <c r="E1152" s="36">
        <v>285235.69</v>
      </c>
      <c r="F1152" s="36">
        <v>38026.589999999997</v>
      </c>
      <c r="G1152" s="36">
        <v>247209.11</v>
      </c>
      <c r="H1152" s="36">
        <v>3</v>
      </c>
      <c r="I1152" s="36">
        <v>21.802600000000002</v>
      </c>
      <c r="J1152" s="36">
        <v>21.792999999999999</v>
      </c>
      <c r="K1152" s="36">
        <v>708.5</v>
      </c>
      <c r="L1152" s="36">
        <v>719.16</v>
      </c>
      <c r="M1152" s="36">
        <v>708.5</v>
      </c>
    </row>
    <row r="1153" spans="3:13" x14ac:dyDescent="0.25">
      <c r="C1153" s="15">
        <f t="shared" si="45"/>
        <v>45016</v>
      </c>
      <c r="D1153" s="35">
        <v>44997</v>
      </c>
      <c r="E1153" s="36">
        <v>285282.90999999997</v>
      </c>
      <c r="F1153" s="36">
        <v>38026.589999999997</v>
      </c>
      <c r="G1153" s="36">
        <v>247256.34</v>
      </c>
      <c r="H1153" s="36">
        <v>0</v>
      </c>
      <c r="I1153" s="36">
        <v>20.5395</v>
      </c>
      <c r="J1153" s="36">
        <v>20.375</v>
      </c>
      <c r="K1153" s="36">
        <v>689.3</v>
      </c>
      <c r="L1153" s="36">
        <v>712.45</v>
      </c>
      <c r="M1153" s="36">
        <v>689.3</v>
      </c>
    </row>
    <row r="1154" spans="3:13" x14ac:dyDescent="0.25">
      <c r="C1154" s="15">
        <f t="shared" si="45"/>
        <v>45016</v>
      </c>
      <c r="D1154" s="35">
        <v>44996</v>
      </c>
      <c r="E1154" s="36">
        <v>285282.90999999997</v>
      </c>
      <c r="F1154" s="36">
        <v>38026.589999999997</v>
      </c>
      <c r="G1154" s="36">
        <v>247256.34</v>
      </c>
      <c r="H1154" s="36">
        <v>0</v>
      </c>
      <c r="I1154" s="36">
        <v>20.5395</v>
      </c>
      <c r="J1154" s="36">
        <v>20.375</v>
      </c>
      <c r="K1154" s="36">
        <v>689.3</v>
      </c>
      <c r="L1154" s="36">
        <v>712.45</v>
      </c>
      <c r="M1154" s="36">
        <v>689.3</v>
      </c>
    </row>
    <row r="1155" spans="3:13" x14ac:dyDescent="0.25">
      <c r="C1155" s="15">
        <f t="shared" si="45"/>
        <v>45016</v>
      </c>
      <c r="D1155" s="35">
        <v>44995</v>
      </c>
      <c r="E1155" s="36">
        <v>285282.90999999997</v>
      </c>
      <c r="F1155" s="36">
        <v>38026.589999999997</v>
      </c>
      <c r="G1155" s="36">
        <v>247256.34</v>
      </c>
      <c r="H1155" s="36">
        <v>21</v>
      </c>
      <c r="I1155" s="36">
        <v>20.5395</v>
      </c>
      <c r="J1155" s="36">
        <v>20.375</v>
      </c>
      <c r="K1155" s="36">
        <v>689.3</v>
      </c>
      <c r="L1155" s="36">
        <v>712.45</v>
      </c>
      <c r="M1155" s="36">
        <v>689.3</v>
      </c>
    </row>
    <row r="1156" spans="3:13" x14ac:dyDescent="0.25">
      <c r="C1156" s="15">
        <f t="shared" si="45"/>
        <v>45016</v>
      </c>
      <c r="D1156" s="35">
        <v>44994</v>
      </c>
      <c r="E1156" s="36">
        <v>285696.38</v>
      </c>
      <c r="F1156" s="36">
        <v>38026.589999999997</v>
      </c>
      <c r="G1156" s="36">
        <v>247669.8</v>
      </c>
      <c r="H1156" s="36">
        <v>4</v>
      </c>
      <c r="I1156" s="36">
        <v>20.073</v>
      </c>
      <c r="J1156" s="36">
        <v>20.024999999999999</v>
      </c>
      <c r="K1156" s="36">
        <v>682.81</v>
      </c>
      <c r="L1156" s="36">
        <v>707.08</v>
      </c>
      <c r="M1156" s="36">
        <v>682.81</v>
      </c>
    </row>
    <row r="1157" spans="3:13" x14ac:dyDescent="0.25">
      <c r="C1157" s="15">
        <f t="shared" si="45"/>
        <v>45016</v>
      </c>
      <c r="D1157" s="35">
        <v>44993</v>
      </c>
      <c r="E1157" s="36">
        <v>285712.15999999997</v>
      </c>
      <c r="F1157" s="36">
        <v>38031.199999999997</v>
      </c>
      <c r="G1157" s="36">
        <v>247680.95</v>
      </c>
      <c r="H1157" s="36">
        <v>51</v>
      </c>
      <c r="I1157" s="36">
        <v>20.025700000000001</v>
      </c>
      <c r="J1157" s="36">
        <v>20.004999999999999</v>
      </c>
      <c r="K1157" s="36">
        <v>687.01</v>
      </c>
      <c r="L1157" s="36">
        <v>708.3</v>
      </c>
      <c r="M1157" s="36">
        <v>687.01</v>
      </c>
    </row>
    <row r="1158" spans="3:13" x14ac:dyDescent="0.25">
      <c r="C1158" s="15">
        <f t="shared" si="45"/>
        <v>45016</v>
      </c>
      <c r="D1158" s="35">
        <v>44992</v>
      </c>
      <c r="E1158" s="36">
        <v>285730.78000000003</v>
      </c>
      <c r="F1158" s="36">
        <v>37443.550000000003</v>
      </c>
      <c r="G1158" s="36">
        <v>248287.23</v>
      </c>
      <c r="H1158" s="36">
        <v>35</v>
      </c>
      <c r="I1158" s="36">
        <v>20.076000000000001</v>
      </c>
      <c r="J1158" s="36">
        <v>20.053999999999998</v>
      </c>
      <c r="K1158" s="36">
        <v>707.02</v>
      </c>
      <c r="L1158" s="36">
        <v>707.02</v>
      </c>
      <c r="M1158" s="36">
        <v>707.02</v>
      </c>
    </row>
    <row r="1159" spans="3:13" x14ac:dyDescent="0.25">
      <c r="C1159" s="15">
        <f t="shared" si="45"/>
        <v>45016</v>
      </c>
      <c r="D1159" s="35">
        <v>44991</v>
      </c>
      <c r="E1159" s="36">
        <v>286902.84000000003</v>
      </c>
      <c r="F1159" s="36">
        <v>39239.79</v>
      </c>
      <c r="G1159" s="36">
        <v>247663.06</v>
      </c>
      <c r="H1159" s="36">
        <v>59</v>
      </c>
      <c r="I1159" s="36">
        <v>21.052</v>
      </c>
      <c r="J1159" s="36">
        <v>20.984000000000002</v>
      </c>
      <c r="K1159" s="36">
        <v>711.37</v>
      </c>
      <c r="L1159" s="36">
        <v>710.5</v>
      </c>
      <c r="M1159" s="36">
        <v>711.37</v>
      </c>
    </row>
    <row r="1160" spans="3:13" x14ac:dyDescent="0.25">
      <c r="C1160" s="15">
        <f t="shared" si="45"/>
        <v>45016</v>
      </c>
      <c r="D1160" s="35">
        <v>44990</v>
      </c>
      <c r="E1160" s="36">
        <v>286950.15999999997</v>
      </c>
      <c r="F1160" s="36">
        <v>39239.79</v>
      </c>
      <c r="G1160" s="36">
        <v>247710.36</v>
      </c>
      <c r="H1160" s="36">
        <v>0</v>
      </c>
      <c r="I1160" s="36">
        <v>21.261299999999999</v>
      </c>
      <c r="J1160" s="36">
        <v>21.093</v>
      </c>
      <c r="K1160" s="36">
        <v>707.31</v>
      </c>
      <c r="L1160" s="36">
        <v>713.25</v>
      </c>
      <c r="M1160" s="36">
        <v>707.31</v>
      </c>
    </row>
    <row r="1161" spans="3:13" x14ac:dyDescent="0.25">
      <c r="C1161" s="15">
        <f t="shared" si="45"/>
        <v>45016</v>
      </c>
      <c r="D1161" s="35">
        <v>44989</v>
      </c>
      <c r="E1161" s="36">
        <v>286950.15999999997</v>
      </c>
      <c r="F1161" s="36">
        <v>39239.79</v>
      </c>
      <c r="G1161" s="36">
        <v>247710.36</v>
      </c>
      <c r="H1161" s="36">
        <v>0</v>
      </c>
      <c r="I1161" s="36">
        <v>21.261299999999999</v>
      </c>
      <c r="J1161" s="36">
        <v>21.093</v>
      </c>
      <c r="K1161" s="36">
        <v>707.31</v>
      </c>
      <c r="L1161" s="36">
        <v>713.25</v>
      </c>
      <c r="M1161" s="36">
        <v>707.31</v>
      </c>
    </row>
    <row r="1162" spans="3:13" x14ac:dyDescent="0.25">
      <c r="C1162" s="15">
        <f t="shared" si="45"/>
        <v>45016</v>
      </c>
      <c r="D1162" s="35">
        <v>44988</v>
      </c>
      <c r="E1162" s="36">
        <v>286950.15999999997</v>
      </c>
      <c r="F1162" s="36">
        <v>39239.79</v>
      </c>
      <c r="G1162" s="36">
        <v>247710.36</v>
      </c>
      <c r="H1162" s="36">
        <v>114</v>
      </c>
      <c r="I1162" s="36">
        <v>21.261299999999999</v>
      </c>
      <c r="J1162" s="36">
        <v>21.093</v>
      </c>
      <c r="K1162" s="36">
        <v>707.31</v>
      </c>
      <c r="L1162" s="36">
        <v>713.25</v>
      </c>
      <c r="M1162" s="36">
        <v>707.31</v>
      </c>
    </row>
    <row r="1163" spans="3:13" x14ac:dyDescent="0.25">
      <c r="C1163" s="15">
        <f t="shared" si="45"/>
        <v>45016</v>
      </c>
      <c r="D1163" s="35">
        <v>44987</v>
      </c>
      <c r="E1163" s="36">
        <v>287547.15999999997</v>
      </c>
      <c r="F1163" s="36">
        <v>39284.089999999997</v>
      </c>
      <c r="G1163" s="36">
        <v>248263.11</v>
      </c>
      <c r="H1163" s="36">
        <v>146</v>
      </c>
      <c r="I1163" s="36">
        <v>20.897500000000001</v>
      </c>
      <c r="J1163" s="36">
        <v>20.765999999999998</v>
      </c>
      <c r="K1163" s="36">
        <v>704.15</v>
      </c>
      <c r="L1163" s="36">
        <v>704.73</v>
      </c>
      <c r="M1163" s="36">
        <v>704.15</v>
      </c>
    </row>
    <row r="1164" spans="3:13" x14ac:dyDescent="0.25">
      <c r="C1164" s="15">
        <f t="shared" si="45"/>
        <v>45016</v>
      </c>
      <c r="D1164" s="35">
        <v>44986</v>
      </c>
      <c r="E1164" s="36">
        <v>287233.28000000003</v>
      </c>
      <c r="F1164" s="36">
        <v>38785.089999999997</v>
      </c>
      <c r="G1164" s="36">
        <v>248448.2</v>
      </c>
      <c r="H1164" s="36">
        <v>362</v>
      </c>
      <c r="I1164" s="36">
        <v>20.992999999999999</v>
      </c>
      <c r="J1164" s="36">
        <v>20.959</v>
      </c>
      <c r="K1164" s="36">
        <v>711.16</v>
      </c>
      <c r="L1164" s="36">
        <v>709.55</v>
      </c>
      <c r="M1164" s="36">
        <v>711.16</v>
      </c>
    </row>
    <row r="1165" spans="3:13" x14ac:dyDescent="0.25">
      <c r="C1165" s="15">
        <f t="shared" si="45"/>
        <v>45016</v>
      </c>
      <c r="D1165" s="35">
        <v>44985</v>
      </c>
      <c r="E1165" s="36">
        <v>287247.06</v>
      </c>
      <c r="F1165" s="36">
        <v>35212.800000000003</v>
      </c>
      <c r="G1165" s="36">
        <v>252034.27</v>
      </c>
      <c r="H1165" s="36">
        <v>943</v>
      </c>
      <c r="I1165" s="36">
        <v>20.9114</v>
      </c>
      <c r="J1165" s="36">
        <v>20.960999999999999</v>
      </c>
      <c r="K1165" s="36">
        <v>699.3</v>
      </c>
      <c r="L1165" s="36">
        <v>702.76</v>
      </c>
      <c r="M1165" s="36">
        <v>699.3</v>
      </c>
    </row>
    <row r="1166" spans="3:13" x14ac:dyDescent="0.25">
      <c r="C1166" s="15">
        <f t="shared" si="45"/>
        <v>45016</v>
      </c>
      <c r="D1166" s="35">
        <v>44984</v>
      </c>
      <c r="E1166" s="36">
        <v>288994.40999999997</v>
      </c>
      <c r="F1166" s="36">
        <v>31873.97</v>
      </c>
      <c r="G1166" s="36">
        <v>257120.42</v>
      </c>
      <c r="H1166" s="36">
        <v>1233</v>
      </c>
      <c r="I1166" s="36">
        <v>20.63</v>
      </c>
      <c r="J1166" s="36">
        <v>20.67</v>
      </c>
      <c r="K1166" s="36">
        <v>699.58</v>
      </c>
      <c r="L1166" s="36">
        <v>719.16</v>
      </c>
      <c r="M1166" s="36">
        <v>699.58</v>
      </c>
    </row>
    <row r="1167" spans="3:13" x14ac:dyDescent="0.25">
      <c r="C1167" s="15">
        <f t="shared" si="45"/>
        <v>44985</v>
      </c>
      <c r="D1167" s="35">
        <v>44983</v>
      </c>
      <c r="E1167" s="36">
        <v>288392.03000000003</v>
      </c>
      <c r="F1167" s="36">
        <v>31873.97</v>
      </c>
      <c r="G1167" s="36">
        <v>256518.06</v>
      </c>
      <c r="H1167" s="36">
        <v>0</v>
      </c>
      <c r="I1167" s="36">
        <v>20.763999999999999</v>
      </c>
      <c r="J1167" s="36">
        <v>20.81</v>
      </c>
      <c r="K1167" s="36">
        <v>706.2</v>
      </c>
      <c r="L1167" s="36">
        <v>717.69</v>
      </c>
      <c r="M1167" s="36">
        <v>706.2</v>
      </c>
    </row>
    <row r="1168" spans="3:13" x14ac:dyDescent="0.25">
      <c r="C1168" s="15">
        <f t="shared" si="45"/>
        <v>44985</v>
      </c>
      <c r="D1168" s="35">
        <v>44982</v>
      </c>
      <c r="E1168" s="36">
        <v>288392.03000000003</v>
      </c>
      <c r="F1168" s="36">
        <v>31873.97</v>
      </c>
      <c r="G1168" s="36">
        <v>256518.06</v>
      </c>
      <c r="H1168" s="36">
        <v>0</v>
      </c>
      <c r="I1168" s="36">
        <v>20.763999999999999</v>
      </c>
      <c r="J1168" s="36">
        <v>20.81</v>
      </c>
      <c r="K1168" s="36">
        <v>706.2</v>
      </c>
      <c r="L1168" s="36">
        <v>717.69</v>
      </c>
      <c r="M1168" s="36">
        <v>706.2</v>
      </c>
    </row>
    <row r="1169" spans="3:13" x14ac:dyDescent="0.25">
      <c r="C1169" s="15">
        <f t="shared" si="45"/>
        <v>44985</v>
      </c>
      <c r="D1169" s="35">
        <v>44981</v>
      </c>
      <c r="E1169" s="36">
        <v>288392.03000000003</v>
      </c>
      <c r="F1169" s="36">
        <v>31873.97</v>
      </c>
      <c r="G1169" s="36">
        <v>256518.06</v>
      </c>
      <c r="H1169" s="36">
        <v>30</v>
      </c>
      <c r="I1169" s="36">
        <v>20.763999999999999</v>
      </c>
      <c r="J1169" s="36">
        <v>20.81</v>
      </c>
      <c r="K1169" s="36">
        <v>706.2</v>
      </c>
      <c r="L1169" s="36">
        <v>717.69</v>
      </c>
      <c r="M1169" s="36">
        <v>706.2</v>
      </c>
    </row>
    <row r="1170" spans="3:13" x14ac:dyDescent="0.25">
      <c r="C1170" s="15">
        <f t="shared" si="45"/>
        <v>44985</v>
      </c>
      <c r="D1170" s="35">
        <v>44980</v>
      </c>
      <c r="E1170" s="36">
        <v>287959.78000000003</v>
      </c>
      <c r="F1170" s="36">
        <v>31873.97</v>
      </c>
      <c r="G1170" s="36">
        <v>256085.81</v>
      </c>
      <c r="H1170" s="36">
        <v>23</v>
      </c>
      <c r="I1170" s="36">
        <v>21.308499999999999</v>
      </c>
      <c r="J1170" s="36">
        <v>21.306000000000001</v>
      </c>
      <c r="K1170" s="36">
        <v>713.92</v>
      </c>
      <c r="L1170" s="36">
        <v>722.6</v>
      </c>
      <c r="M1170" s="36">
        <v>713.92</v>
      </c>
    </row>
    <row r="1171" spans="3:13" x14ac:dyDescent="0.25">
      <c r="C1171" s="15">
        <f t="shared" si="45"/>
        <v>44985</v>
      </c>
      <c r="D1171" s="35">
        <v>44979</v>
      </c>
      <c r="E1171" s="36">
        <v>288458.13</v>
      </c>
      <c r="F1171" s="36">
        <v>31873.97</v>
      </c>
      <c r="G1171" s="36">
        <v>256584.13</v>
      </c>
      <c r="H1171" s="36">
        <v>6</v>
      </c>
      <c r="I1171" s="36">
        <v>21.509899999999998</v>
      </c>
      <c r="J1171" s="36">
        <v>21.677</v>
      </c>
      <c r="K1171" s="36">
        <v>719.33</v>
      </c>
      <c r="L1171" s="36">
        <v>724.55</v>
      </c>
      <c r="M1171" s="36">
        <v>719.33</v>
      </c>
    </row>
    <row r="1172" spans="3:13" x14ac:dyDescent="0.25">
      <c r="C1172" s="15">
        <f t="shared" si="45"/>
        <v>44985</v>
      </c>
      <c r="D1172" s="35">
        <v>44978</v>
      </c>
      <c r="E1172" s="36">
        <v>288611.44</v>
      </c>
      <c r="F1172" s="36">
        <v>31784.36</v>
      </c>
      <c r="G1172" s="36">
        <v>256827.08</v>
      </c>
      <c r="H1172" s="36">
        <v>8</v>
      </c>
      <c r="I1172" s="36">
        <v>21.833500000000001</v>
      </c>
      <c r="J1172" s="36">
        <v>21.89</v>
      </c>
      <c r="K1172" s="36">
        <v>717.32</v>
      </c>
      <c r="L1172" s="36">
        <v>718.48</v>
      </c>
      <c r="M1172" s="36">
        <v>717.32</v>
      </c>
    </row>
    <row r="1173" spans="3:13" x14ac:dyDescent="0.25">
      <c r="C1173" s="15">
        <f t="shared" si="45"/>
        <v>44985</v>
      </c>
      <c r="D1173" s="35">
        <v>44977</v>
      </c>
      <c r="E1173" s="36">
        <v>288864.71999999997</v>
      </c>
      <c r="F1173" s="36">
        <v>31784.36</v>
      </c>
      <c r="G1173" s="36">
        <v>257080.34</v>
      </c>
      <c r="H1173" s="36">
        <v>0</v>
      </c>
      <c r="I1173" s="36">
        <v>21.8171</v>
      </c>
      <c r="J1173" s="36">
        <v>21.715</v>
      </c>
      <c r="K1173" s="36">
        <v>713.73</v>
      </c>
      <c r="L1173" s="36">
        <v>720.88</v>
      </c>
      <c r="M1173" s="36">
        <v>713.73</v>
      </c>
    </row>
    <row r="1174" spans="3:13" x14ac:dyDescent="0.25">
      <c r="C1174" s="15">
        <f t="shared" si="45"/>
        <v>44985</v>
      </c>
      <c r="D1174" s="35">
        <v>44976</v>
      </c>
      <c r="E1174" s="36">
        <v>288864.71999999997</v>
      </c>
      <c r="F1174" s="36">
        <v>31784.36</v>
      </c>
      <c r="G1174" s="36">
        <v>257080.34</v>
      </c>
      <c r="H1174" s="36">
        <v>0</v>
      </c>
      <c r="I1174" s="36">
        <v>21.7302</v>
      </c>
      <c r="J1174" s="36">
        <v>21.715</v>
      </c>
      <c r="K1174" s="36">
        <v>707.85</v>
      </c>
      <c r="L1174" s="36">
        <v>719.35</v>
      </c>
      <c r="M1174" s="36">
        <v>707.85</v>
      </c>
    </row>
    <row r="1175" spans="3:13" x14ac:dyDescent="0.25">
      <c r="C1175" s="15">
        <f t="shared" si="45"/>
        <v>44985</v>
      </c>
      <c r="D1175" s="35">
        <v>44975</v>
      </c>
      <c r="E1175" s="36">
        <v>288864.71999999997</v>
      </c>
      <c r="F1175" s="36">
        <v>31784.36</v>
      </c>
      <c r="G1175" s="36">
        <v>257080.34</v>
      </c>
      <c r="H1175" s="36">
        <v>0</v>
      </c>
      <c r="I1175" s="36">
        <v>21.7302</v>
      </c>
      <c r="J1175" s="36">
        <v>21.715</v>
      </c>
      <c r="K1175" s="36">
        <v>707.85</v>
      </c>
      <c r="L1175" s="36">
        <v>719.35</v>
      </c>
      <c r="M1175" s="36">
        <v>707.85</v>
      </c>
    </row>
    <row r="1176" spans="3:13" x14ac:dyDescent="0.25">
      <c r="C1176" s="15">
        <f t="shared" si="45"/>
        <v>44985</v>
      </c>
      <c r="D1176" s="35">
        <v>44974</v>
      </c>
      <c r="E1176" s="36">
        <v>288864.71999999997</v>
      </c>
      <c r="F1176" s="36">
        <v>31784.36</v>
      </c>
      <c r="G1176" s="36">
        <v>257080.34</v>
      </c>
      <c r="H1176" s="36">
        <v>4</v>
      </c>
      <c r="I1176" s="36">
        <v>21.7302</v>
      </c>
      <c r="J1176" s="36">
        <v>21.715</v>
      </c>
      <c r="K1176" s="36">
        <v>707.85</v>
      </c>
      <c r="L1176" s="36">
        <v>719.35</v>
      </c>
      <c r="M1176" s="36">
        <v>707.85</v>
      </c>
    </row>
    <row r="1177" spans="3:13" x14ac:dyDescent="0.25">
      <c r="C1177" s="15">
        <f t="shared" si="45"/>
        <v>44985</v>
      </c>
      <c r="D1177" s="35">
        <v>44973</v>
      </c>
      <c r="E1177" s="36">
        <v>288171.63</v>
      </c>
      <c r="F1177" s="36">
        <v>31784.36</v>
      </c>
      <c r="G1177" s="36">
        <v>256387.27</v>
      </c>
      <c r="H1177" s="36">
        <v>26</v>
      </c>
      <c r="I1177" s="36">
        <v>21.578499999999998</v>
      </c>
      <c r="J1177" s="36">
        <v>21.71</v>
      </c>
      <c r="K1177" s="36">
        <v>711.89</v>
      </c>
      <c r="L1177" s="36">
        <v>720.49</v>
      </c>
      <c r="M1177" s="36">
        <v>711.89</v>
      </c>
    </row>
    <row r="1178" spans="3:13" x14ac:dyDescent="0.25">
      <c r="C1178" s="15">
        <f t="shared" si="45"/>
        <v>44985</v>
      </c>
      <c r="D1178" s="35">
        <v>44972</v>
      </c>
      <c r="E1178" s="36">
        <v>288465.06</v>
      </c>
      <c r="F1178" s="36">
        <v>31784.36</v>
      </c>
      <c r="G1178" s="36">
        <v>256680.69</v>
      </c>
      <c r="H1178" s="36">
        <v>8</v>
      </c>
      <c r="I1178" s="36">
        <v>21.6264</v>
      </c>
      <c r="J1178" s="36">
        <v>21.571999999999999</v>
      </c>
      <c r="K1178" s="36">
        <v>714.05</v>
      </c>
      <c r="L1178" s="36">
        <v>720.9</v>
      </c>
      <c r="M1178" s="36">
        <v>714.05</v>
      </c>
    </row>
    <row r="1179" spans="3:13" x14ac:dyDescent="0.25">
      <c r="C1179" s="15">
        <f t="shared" si="45"/>
        <v>44985</v>
      </c>
      <c r="D1179" s="35">
        <v>44971</v>
      </c>
      <c r="E1179" s="36">
        <v>290143.03000000003</v>
      </c>
      <c r="F1179" s="36">
        <v>31784.36</v>
      </c>
      <c r="G1179" s="36">
        <v>258358.67</v>
      </c>
      <c r="H1179" s="36">
        <v>5</v>
      </c>
      <c r="I1179" s="36">
        <v>21.852499999999999</v>
      </c>
      <c r="J1179" s="36">
        <v>21.873000000000001</v>
      </c>
      <c r="K1179" s="36">
        <v>718.96</v>
      </c>
      <c r="L1179" s="36">
        <v>723.65</v>
      </c>
      <c r="M1179" s="36">
        <v>718.96</v>
      </c>
    </row>
    <row r="1180" spans="3:13" x14ac:dyDescent="0.25">
      <c r="C1180" s="15">
        <f t="shared" si="45"/>
        <v>44985</v>
      </c>
      <c r="D1180" s="35">
        <v>44970</v>
      </c>
      <c r="E1180" s="36">
        <v>291144.81</v>
      </c>
      <c r="F1180" s="36">
        <v>31784.36</v>
      </c>
      <c r="G1180" s="36">
        <v>259360.45</v>
      </c>
      <c r="H1180" s="36">
        <v>53</v>
      </c>
      <c r="I1180" s="36">
        <v>21.9925</v>
      </c>
      <c r="J1180" s="36">
        <v>21.852</v>
      </c>
      <c r="K1180" s="36">
        <v>720.17</v>
      </c>
      <c r="L1180" s="36">
        <v>723.99</v>
      </c>
      <c r="M1180" s="36">
        <v>720.17</v>
      </c>
    </row>
    <row r="1181" spans="3:13" x14ac:dyDescent="0.25">
      <c r="C1181" s="15">
        <f t="shared" si="45"/>
        <v>44985</v>
      </c>
      <c r="D1181" s="35">
        <v>44969</v>
      </c>
      <c r="E1181" s="36">
        <v>291212.19</v>
      </c>
      <c r="F1181" s="36">
        <v>31784.36</v>
      </c>
      <c r="G1181" s="36">
        <v>259427.84</v>
      </c>
      <c r="H1181" s="36">
        <v>0</v>
      </c>
      <c r="I1181" s="36">
        <v>22.003699999999998</v>
      </c>
      <c r="J1181" s="36">
        <v>22.074999999999999</v>
      </c>
      <c r="K1181" s="36">
        <v>720.69</v>
      </c>
      <c r="L1181" s="36">
        <v>724.07</v>
      </c>
      <c r="M1181" s="36">
        <v>720.69</v>
      </c>
    </row>
    <row r="1182" spans="3:13" x14ac:dyDescent="0.25">
      <c r="C1182" s="15">
        <f t="shared" ref="C1182:C1245" si="46">IFERROR(IF(DAY(D1182)=1,EOMONTH(D1182,0),IF(AND(EOMONTH(D1182,0)+1-D1182&lt;=3,(H1182-AVERAGE(H1183:H1192))/_xlfn.STDEV.S(H1183:H1192)&gt;3),EOMONTH(D1182,1),C1183)),C1183)</f>
        <v>44985</v>
      </c>
      <c r="D1182" s="35">
        <v>44968</v>
      </c>
      <c r="E1182" s="36">
        <v>291212.19</v>
      </c>
      <c r="F1182" s="36">
        <v>31784.36</v>
      </c>
      <c r="G1182" s="36">
        <v>259427.84</v>
      </c>
      <c r="H1182" s="36">
        <v>0</v>
      </c>
      <c r="I1182" s="36">
        <v>22.003699999999998</v>
      </c>
      <c r="J1182" s="36">
        <v>22.074999999999999</v>
      </c>
      <c r="K1182" s="36">
        <v>720.69</v>
      </c>
      <c r="L1182" s="36">
        <v>724.07</v>
      </c>
      <c r="M1182" s="36">
        <v>720.69</v>
      </c>
    </row>
    <row r="1183" spans="3:13" x14ac:dyDescent="0.25">
      <c r="C1183" s="15">
        <f t="shared" si="46"/>
        <v>44985</v>
      </c>
      <c r="D1183" s="35">
        <v>44967</v>
      </c>
      <c r="E1183" s="36">
        <v>291212.19</v>
      </c>
      <c r="F1183" s="36">
        <v>31784.36</v>
      </c>
      <c r="G1183" s="36">
        <v>259427.84</v>
      </c>
      <c r="H1183" s="36">
        <v>20</v>
      </c>
      <c r="I1183" s="36">
        <v>22.003699999999998</v>
      </c>
      <c r="J1183" s="36">
        <v>22.074999999999999</v>
      </c>
      <c r="K1183" s="36">
        <v>720.69</v>
      </c>
      <c r="L1183" s="36">
        <v>724.07</v>
      </c>
      <c r="M1183" s="36">
        <v>720.69</v>
      </c>
    </row>
    <row r="1184" spans="3:13" x14ac:dyDescent="0.25">
      <c r="C1184" s="15">
        <f t="shared" si="46"/>
        <v>44985</v>
      </c>
      <c r="D1184" s="35">
        <v>44966</v>
      </c>
      <c r="E1184" s="36">
        <v>291573.81</v>
      </c>
      <c r="F1184" s="36">
        <v>31784.36</v>
      </c>
      <c r="G1184" s="36">
        <v>259789.47</v>
      </c>
      <c r="H1184" s="36">
        <v>22</v>
      </c>
      <c r="I1184" s="36">
        <v>21.977399999999999</v>
      </c>
      <c r="J1184" s="36">
        <v>22.143000000000001</v>
      </c>
      <c r="K1184" s="36">
        <v>732.83</v>
      </c>
      <c r="L1184" s="36">
        <v>737.4</v>
      </c>
      <c r="M1184" s="36">
        <v>732.83</v>
      </c>
    </row>
    <row r="1185" spans="3:13" x14ac:dyDescent="0.25">
      <c r="C1185" s="15">
        <f t="shared" si="46"/>
        <v>44985</v>
      </c>
      <c r="D1185" s="35">
        <v>44965</v>
      </c>
      <c r="E1185" s="36">
        <v>291967.96999999997</v>
      </c>
      <c r="F1185" s="36">
        <v>31784.36</v>
      </c>
      <c r="G1185" s="36">
        <v>260183.61</v>
      </c>
      <c r="H1185" s="36">
        <v>4</v>
      </c>
      <c r="I1185" s="36">
        <v>22.318999999999999</v>
      </c>
      <c r="J1185" s="36">
        <v>22.42</v>
      </c>
      <c r="K1185" s="36">
        <v>730.79</v>
      </c>
      <c r="L1185" s="36">
        <v>736.38</v>
      </c>
      <c r="M1185" s="36">
        <v>730.79</v>
      </c>
    </row>
    <row r="1186" spans="3:13" x14ac:dyDescent="0.25">
      <c r="C1186" s="15">
        <f t="shared" si="46"/>
        <v>44985</v>
      </c>
      <c r="D1186" s="35">
        <v>44964</v>
      </c>
      <c r="E1186" s="36">
        <v>291851.03000000003</v>
      </c>
      <c r="F1186" s="36">
        <v>32513.41</v>
      </c>
      <c r="G1186" s="36">
        <v>259337.64</v>
      </c>
      <c r="H1186" s="36">
        <v>0</v>
      </c>
      <c r="I1186" s="36">
        <v>22.171500000000002</v>
      </c>
      <c r="J1186" s="36">
        <v>22.177</v>
      </c>
      <c r="K1186" s="36">
        <v>734</v>
      </c>
      <c r="L1186" s="36">
        <v>767.94</v>
      </c>
      <c r="M1186" s="36">
        <v>734</v>
      </c>
    </row>
    <row r="1187" spans="3:13" x14ac:dyDescent="0.25">
      <c r="C1187" s="15">
        <f t="shared" si="46"/>
        <v>44985</v>
      </c>
      <c r="D1187" s="35">
        <v>44963</v>
      </c>
      <c r="E1187" s="36">
        <v>292780.06</v>
      </c>
      <c r="F1187" s="36">
        <v>32513.41</v>
      </c>
      <c r="G1187" s="36">
        <v>260266.64</v>
      </c>
      <c r="H1187" s="36">
        <v>540</v>
      </c>
      <c r="I1187" s="36">
        <v>22.27</v>
      </c>
      <c r="J1187" s="36">
        <v>22.236999999999998</v>
      </c>
      <c r="K1187" s="36">
        <v>739.54</v>
      </c>
      <c r="L1187" s="36">
        <v>766.03</v>
      </c>
      <c r="M1187" s="36">
        <v>739.54</v>
      </c>
    </row>
    <row r="1188" spans="3:13" x14ac:dyDescent="0.25">
      <c r="C1188" s="15">
        <f t="shared" si="46"/>
        <v>44985</v>
      </c>
      <c r="D1188" s="35">
        <v>44962</v>
      </c>
      <c r="E1188" s="36">
        <v>292926.88</v>
      </c>
      <c r="F1188" s="36">
        <v>32513.41</v>
      </c>
      <c r="G1188" s="36">
        <v>260413.47</v>
      </c>
      <c r="H1188" s="36">
        <v>0</v>
      </c>
      <c r="I1188" s="36">
        <v>22.353000000000002</v>
      </c>
      <c r="J1188" s="36">
        <v>22.405000000000001</v>
      </c>
      <c r="K1188" s="36">
        <v>772.06</v>
      </c>
      <c r="L1188" s="36">
        <v>767.63</v>
      </c>
      <c r="M1188" s="36">
        <v>772.06</v>
      </c>
    </row>
    <row r="1189" spans="3:13" x14ac:dyDescent="0.25">
      <c r="C1189" s="15">
        <f t="shared" si="46"/>
        <v>44985</v>
      </c>
      <c r="D1189" s="35">
        <v>44961</v>
      </c>
      <c r="E1189" s="36">
        <v>292926.88</v>
      </c>
      <c r="F1189" s="36">
        <v>32513.41</v>
      </c>
      <c r="G1189" s="36">
        <v>260413.47</v>
      </c>
      <c r="H1189" s="36">
        <v>0</v>
      </c>
      <c r="I1189" s="36">
        <v>22.353000000000002</v>
      </c>
      <c r="J1189" s="36">
        <v>22.405000000000001</v>
      </c>
      <c r="K1189" s="36">
        <v>772.06</v>
      </c>
      <c r="L1189" s="36">
        <v>767.63</v>
      </c>
      <c r="M1189" s="36">
        <v>772.06</v>
      </c>
    </row>
    <row r="1190" spans="3:13" x14ac:dyDescent="0.25">
      <c r="C1190" s="15">
        <f t="shared" si="46"/>
        <v>44985</v>
      </c>
      <c r="D1190" s="35">
        <v>44960</v>
      </c>
      <c r="E1190" s="36">
        <v>292926.88</v>
      </c>
      <c r="F1190" s="36">
        <v>32513.41</v>
      </c>
      <c r="G1190" s="36">
        <v>260413.47</v>
      </c>
      <c r="H1190" s="36">
        <v>3</v>
      </c>
      <c r="I1190" s="36">
        <v>22.353000000000002</v>
      </c>
      <c r="J1190" s="36">
        <v>22.405000000000001</v>
      </c>
      <c r="K1190" s="36">
        <v>772.06</v>
      </c>
      <c r="L1190" s="36">
        <v>767.63</v>
      </c>
      <c r="M1190" s="36">
        <v>772.06</v>
      </c>
    </row>
    <row r="1191" spans="3:13" x14ac:dyDescent="0.25">
      <c r="C1191" s="15">
        <f t="shared" si="46"/>
        <v>44985</v>
      </c>
      <c r="D1191" s="35">
        <v>44959</v>
      </c>
      <c r="E1191" s="36">
        <v>291012.06</v>
      </c>
      <c r="F1191" s="36">
        <v>32215.49</v>
      </c>
      <c r="G1191" s="36">
        <v>258796.56</v>
      </c>
      <c r="H1191" s="36">
        <v>81</v>
      </c>
      <c r="I1191" s="36">
        <v>23.4665</v>
      </c>
      <c r="J1191" s="36">
        <v>23.614999999999998</v>
      </c>
      <c r="K1191" s="36">
        <v>781.15</v>
      </c>
      <c r="L1191" s="36">
        <v>776.69</v>
      </c>
      <c r="M1191" s="36">
        <v>781.15</v>
      </c>
    </row>
    <row r="1192" spans="3:13" x14ac:dyDescent="0.25">
      <c r="C1192" s="15">
        <f t="shared" si="46"/>
        <v>44985</v>
      </c>
      <c r="D1192" s="35">
        <v>44958</v>
      </c>
      <c r="E1192" s="36">
        <v>291558.31</v>
      </c>
      <c r="F1192" s="36">
        <v>32215.49</v>
      </c>
      <c r="G1192" s="36">
        <v>259342.81</v>
      </c>
      <c r="H1192" s="36">
        <v>45</v>
      </c>
      <c r="I1192" s="36">
        <v>23.983499999999999</v>
      </c>
      <c r="J1192" s="36">
        <v>23.609000000000002</v>
      </c>
      <c r="K1192" s="36">
        <v>766.95</v>
      </c>
      <c r="L1192" s="36">
        <v>775.4</v>
      </c>
      <c r="M1192" s="36">
        <v>766.95</v>
      </c>
    </row>
    <row r="1193" spans="3:13" x14ac:dyDescent="0.25">
      <c r="C1193" s="15">
        <f t="shared" si="46"/>
        <v>44985</v>
      </c>
      <c r="D1193" s="35">
        <v>44957</v>
      </c>
      <c r="E1193" s="36">
        <v>292082.44</v>
      </c>
      <c r="F1193" s="36">
        <v>32369.55</v>
      </c>
      <c r="G1193" s="36">
        <v>259712.86</v>
      </c>
      <c r="H1193" s="36">
        <v>4</v>
      </c>
      <c r="I1193" s="36">
        <v>23.730499999999999</v>
      </c>
      <c r="J1193" s="36">
        <v>23.835999999999999</v>
      </c>
      <c r="K1193" s="36">
        <v>766.66</v>
      </c>
      <c r="L1193" s="36">
        <v>767.1</v>
      </c>
      <c r="M1193" s="36">
        <v>766.66</v>
      </c>
    </row>
    <row r="1194" spans="3:13" x14ac:dyDescent="0.25">
      <c r="C1194" s="15">
        <f t="shared" si="46"/>
        <v>44985</v>
      </c>
      <c r="D1194" s="35">
        <v>44956</v>
      </c>
      <c r="E1194" s="36">
        <v>292855.96999999997</v>
      </c>
      <c r="F1194" s="36">
        <v>32389.61</v>
      </c>
      <c r="G1194" s="36">
        <v>260466.38</v>
      </c>
      <c r="H1194" s="36">
        <v>37</v>
      </c>
      <c r="I1194" s="36">
        <v>23.6005</v>
      </c>
      <c r="J1194" s="36">
        <v>23.733000000000001</v>
      </c>
      <c r="K1194" s="36">
        <v>768.78</v>
      </c>
      <c r="L1194" s="36">
        <v>775</v>
      </c>
      <c r="M1194" s="36">
        <v>768.78</v>
      </c>
    </row>
    <row r="1195" spans="3:13" x14ac:dyDescent="0.25">
      <c r="C1195" s="15">
        <f t="shared" si="46"/>
        <v>44957</v>
      </c>
      <c r="D1195" s="35">
        <v>44955</v>
      </c>
      <c r="E1195" s="36">
        <v>292767</v>
      </c>
      <c r="F1195" s="36">
        <v>32924.629999999997</v>
      </c>
      <c r="G1195" s="36">
        <v>259842.38</v>
      </c>
      <c r="H1195" s="36">
        <v>0</v>
      </c>
      <c r="I1195" s="36">
        <v>23.603999999999999</v>
      </c>
      <c r="J1195" s="36">
        <v>23.622</v>
      </c>
      <c r="K1195" s="36">
        <v>767.44</v>
      </c>
      <c r="L1195" s="36">
        <v>779.23</v>
      </c>
      <c r="M1195" s="36">
        <v>767.44</v>
      </c>
    </row>
    <row r="1196" spans="3:13" x14ac:dyDescent="0.25">
      <c r="C1196" s="15">
        <f t="shared" si="46"/>
        <v>44957</v>
      </c>
      <c r="D1196" s="35">
        <v>44954</v>
      </c>
      <c r="E1196" s="36">
        <v>292767</v>
      </c>
      <c r="F1196" s="36">
        <v>32924.629999999997</v>
      </c>
      <c r="G1196" s="36">
        <v>259842.38</v>
      </c>
      <c r="H1196" s="36">
        <v>0</v>
      </c>
      <c r="I1196" s="36">
        <v>23.603999999999999</v>
      </c>
      <c r="J1196" s="36">
        <v>23.622</v>
      </c>
      <c r="K1196" s="36">
        <v>767.44</v>
      </c>
      <c r="L1196" s="36">
        <v>779.23</v>
      </c>
      <c r="M1196" s="36">
        <v>767.44</v>
      </c>
    </row>
    <row r="1197" spans="3:13" x14ac:dyDescent="0.25">
      <c r="C1197" s="15">
        <f t="shared" si="46"/>
        <v>44957</v>
      </c>
      <c r="D1197" s="35">
        <v>44953</v>
      </c>
      <c r="E1197" s="36">
        <v>292767</v>
      </c>
      <c r="F1197" s="36">
        <v>32924.629999999997</v>
      </c>
      <c r="G1197" s="36">
        <v>259842.38</v>
      </c>
      <c r="H1197" s="36">
        <v>2</v>
      </c>
      <c r="I1197" s="36">
        <v>23.603999999999999</v>
      </c>
      <c r="J1197" s="36">
        <v>23.622</v>
      </c>
      <c r="K1197" s="36">
        <v>767.44</v>
      </c>
      <c r="L1197" s="36">
        <v>779.23</v>
      </c>
      <c r="M1197" s="36">
        <v>767.44</v>
      </c>
    </row>
    <row r="1198" spans="3:13" x14ac:dyDescent="0.25">
      <c r="C1198" s="15">
        <f t="shared" si="46"/>
        <v>44957</v>
      </c>
      <c r="D1198" s="35">
        <v>44952</v>
      </c>
      <c r="E1198" s="36">
        <v>292767</v>
      </c>
      <c r="F1198" s="36">
        <v>33060.050000000003</v>
      </c>
      <c r="G1198" s="36">
        <v>259706.95</v>
      </c>
      <c r="H1198" s="36">
        <v>8</v>
      </c>
      <c r="I1198" s="36">
        <v>23.912500000000001</v>
      </c>
      <c r="J1198" s="36">
        <v>24.02</v>
      </c>
      <c r="K1198" s="36">
        <v>767.44</v>
      </c>
      <c r="L1198" s="36">
        <v>779.23</v>
      </c>
      <c r="M1198" s="36">
        <v>767.44</v>
      </c>
    </row>
    <row r="1199" spans="3:13" x14ac:dyDescent="0.25">
      <c r="C1199" s="15">
        <f t="shared" si="46"/>
        <v>44957</v>
      </c>
      <c r="D1199" s="35">
        <v>44951</v>
      </c>
      <c r="E1199" s="36">
        <v>293182.90999999997</v>
      </c>
      <c r="F1199" s="36">
        <v>33185.65</v>
      </c>
      <c r="G1199" s="36">
        <v>259997.27</v>
      </c>
      <c r="H1199" s="36">
        <v>12</v>
      </c>
      <c r="I1199" s="36">
        <v>23.913</v>
      </c>
      <c r="J1199" s="36">
        <v>23.940999999999999</v>
      </c>
      <c r="K1199" s="36">
        <v>767.44</v>
      </c>
      <c r="L1199" s="36">
        <v>779.23</v>
      </c>
      <c r="M1199" s="36">
        <v>767.44</v>
      </c>
    </row>
    <row r="1200" spans="3:13" x14ac:dyDescent="0.25">
      <c r="C1200" s="15">
        <f t="shared" si="46"/>
        <v>44957</v>
      </c>
      <c r="D1200" s="35">
        <v>44950</v>
      </c>
      <c r="E1200" s="36">
        <v>292788.25</v>
      </c>
      <c r="F1200" s="36">
        <v>33185.65</v>
      </c>
      <c r="G1200" s="36">
        <v>259602.61</v>
      </c>
      <c r="H1200" s="36">
        <v>7</v>
      </c>
      <c r="I1200" s="36">
        <v>23.675999999999998</v>
      </c>
      <c r="J1200" s="36">
        <v>23.748999999999999</v>
      </c>
      <c r="K1200" s="36">
        <v>767.44</v>
      </c>
      <c r="L1200" s="36">
        <v>779.23</v>
      </c>
      <c r="M1200" s="36">
        <v>767.44</v>
      </c>
    </row>
    <row r="1201" spans="3:13" x14ac:dyDescent="0.25">
      <c r="C1201" s="15">
        <f t="shared" si="46"/>
        <v>44957</v>
      </c>
      <c r="D1201" s="35">
        <v>44949</v>
      </c>
      <c r="E1201" s="36">
        <v>292740.46999999997</v>
      </c>
      <c r="F1201" s="36">
        <v>33195.599999999999</v>
      </c>
      <c r="G1201" s="36">
        <v>259544.86</v>
      </c>
      <c r="H1201" s="36">
        <v>7</v>
      </c>
      <c r="I1201" s="36">
        <v>23.457999999999998</v>
      </c>
      <c r="J1201" s="36">
        <v>23.553999999999998</v>
      </c>
      <c r="K1201" s="36">
        <v>767.44</v>
      </c>
      <c r="L1201" s="36">
        <v>779.23</v>
      </c>
      <c r="M1201" s="36">
        <v>767.44</v>
      </c>
    </row>
    <row r="1202" spans="3:13" x14ac:dyDescent="0.25">
      <c r="C1202" s="15">
        <f t="shared" si="46"/>
        <v>44957</v>
      </c>
      <c r="D1202" s="35">
        <v>44948</v>
      </c>
      <c r="E1202" s="36">
        <v>293748.81</v>
      </c>
      <c r="F1202" s="36">
        <v>33195.599999999999</v>
      </c>
      <c r="G1202" s="36">
        <v>260553.22</v>
      </c>
      <c r="H1202" s="36">
        <v>0</v>
      </c>
      <c r="I1202" s="36">
        <v>23.933</v>
      </c>
      <c r="J1202" s="36">
        <v>23.934999999999999</v>
      </c>
      <c r="K1202" s="36">
        <v>767.44</v>
      </c>
      <c r="L1202" s="36">
        <v>779.23</v>
      </c>
      <c r="M1202" s="36">
        <v>767.44</v>
      </c>
    </row>
    <row r="1203" spans="3:13" x14ac:dyDescent="0.25">
      <c r="C1203" s="15">
        <f t="shared" si="46"/>
        <v>44957</v>
      </c>
      <c r="D1203" s="35">
        <v>44947</v>
      </c>
      <c r="E1203" s="36">
        <v>293748.81</v>
      </c>
      <c r="F1203" s="36">
        <v>33195.599999999999</v>
      </c>
      <c r="G1203" s="36">
        <v>260553.22</v>
      </c>
      <c r="H1203" s="36">
        <v>0</v>
      </c>
      <c r="I1203" s="36">
        <v>23.933</v>
      </c>
      <c r="J1203" s="36">
        <v>23.934999999999999</v>
      </c>
      <c r="K1203" s="36">
        <v>767.44</v>
      </c>
      <c r="L1203" s="36">
        <v>779.23</v>
      </c>
      <c r="M1203" s="36">
        <v>767.44</v>
      </c>
    </row>
    <row r="1204" spans="3:13" x14ac:dyDescent="0.25">
      <c r="C1204" s="15">
        <f t="shared" si="46"/>
        <v>44957</v>
      </c>
      <c r="D1204" s="35">
        <v>44946</v>
      </c>
      <c r="E1204" s="36">
        <v>293748.81</v>
      </c>
      <c r="F1204" s="36">
        <v>33195.599999999999</v>
      </c>
      <c r="G1204" s="36">
        <v>260553.22</v>
      </c>
      <c r="H1204" s="36">
        <v>6</v>
      </c>
      <c r="I1204" s="36">
        <v>23.933</v>
      </c>
      <c r="J1204" s="36">
        <v>23.934999999999999</v>
      </c>
      <c r="K1204" s="36">
        <v>767.44</v>
      </c>
      <c r="L1204" s="36">
        <v>779.23</v>
      </c>
      <c r="M1204" s="36">
        <v>767.44</v>
      </c>
    </row>
    <row r="1205" spans="3:13" x14ac:dyDescent="0.25">
      <c r="C1205" s="15">
        <f t="shared" si="46"/>
        <v>44957</v>
      </c>
      <c r="D1205" s="35">
        <v>44945</v>
      </c>
      <c r="E1205" s="36">
        <v>294538.59000000003</v>
      </c>
      <c r="F1205" s="36">
        <v>33195.599999999999</v>
      </c>
      <c r="G1205" s="36">
        <v>261342.97</v>
      </c>
      <c r="H1205" s="36">
        <v>13</v>
      </c>
      <c r="I1205" s="36">
        <v>23.847899999999999</v>
      </c>
      <c r="J1205" s="36">
        <v>23.87</v>
      </c>
      <c r="K1205" s="36">
        <v>764.08</v>
      </c>
      <c r="L1205" s="36">
        <v>780.31</v>
      </c>
      <c r="M1205" s="36">
        <v>764.08</v>
      </c>
    </row>
    <row r="1206" spans="3:13" x14ac:dyDescent="0.25">
      <c r="C1206" s="15">
        <f t="shared" si="46"/>
        <v>44957</v>
      </c>
      <c r="D1206" s="35">
        <v>44944</v>
      </c>
      <c r="E1206" s="36">
        <v>295292.21999999997</v>
      </c>
      <c r="F1206" s="36">
        <v>33195.599999999999</v>
      </c>
      <c r="G1206" s="36">
        <v>262096.61</v>
      </c>
      <c r="H1206" s="36">
        <v>16</v>
      </c>
      <c r="I1206" s="36">
        <v>23.464500000000001</v>
      </c>
      <c r="J1206" s="36">
        <v>23.646999999999998</v>
      </c>
      <c r="K1206" s="36">
        <v>779.25</v>
      </c>
      <c r="L1206" s="36">
        <v>782.36</v>
      </c>
      <c r="M1206" s="36">
        <v>779.25</v>
      </c>
    </row>
    <row r="1207" spans="3:13" x14ac:dyDescent="0.25">
      <c r="C1207" s="15">
        <f t="shared" si="46"/>
        <v>44957</v>
      </c>
      <c r="D1207" s="35">
        <v>44943</v>
      </c>
      <c r="E1207" s="36">
        <v>295343.03000000003</v>
      </c>
      <c r="F1207" s="36">
        <v>33195.599999999999</v>
      </c>
      <c r="G1207" s="36">
        <v>262147.46999999997</v>
      </c>
      <c r="H1207" s="36">
        <v>86</v>
      </c>
      <c r="I1207" s="36">
        <v>23.928599999999999</v>
      </c>
      <c r="J1207" s="36">
        <v>24.068000000000001</v>
      </c>
      <c r="K1207" s="36">
        <v>780.1</v>
      </c>
      <c r="L1207" s="36">
        <v>770.8</v>
      </c>
      <c r="M1207" s="36">
        <v>780.1</v>
      </c>
    </row>
    <row r="1208" spans="3:13" x14ac:dyDescent="0.25">
      <c r="C1208" s="15">
        <f t="shared" si="46"/>
        <v>44957</v>
      </c>
      <c r="D1208" s="35">
        <v>44942</v>
      </c>
      <c r="E1208" s="36">
        <v>295559.13</v>
      </c>
      <c r="F1208" s="36">
        <v>33195.599999999999</v>
      </c>
      <c r="G1208" s="36">
        <v>262363.56</v>
      </c>
      <c r="H1208" s="36">
        <v>0</v>
      </c>
      <c r="I1208" s="36">
        <v>24.2545</v>
      </c>
      <c r="J1208" s="36">
        <v>24.372</v>
      </c>
      <c r="K1208" s="36">
        <v>780.57</v>
      </c>
      <c r="L1208" s="36">
        <v>774.78</v>
      </c>
      <c r="M1208" s="36">
        <v>780.57</v>
      </c>
    </row>
    <row r="1209" spans="3:13" x14ac:dyDescent="0.25">
      <c r="C1209" s="15">
        <f t="shared" si="46"/>
        <v>44957</v>
      </c>
      <c r="D1209" s="35">
        <v>44941</v>
      </c>
      <c r="E1209" s="36">
        <v>295559.13</v>
      </c>
      <c r="F1209" s="36">
        <v>33195.599999999999</v>
      </c>
      <c r="G1209" s="36">
        <v>262363.56</v>
      </c>
      <c r="H1209" s="36">
        <v>0</v>
      </c>
      <c r="I1209" s="36">
        <v>24.264299999999999</v>
      </c>
      <c r="J1209" s="36">
        <v>24.372</v>
      </c>
      <c r="K1209" s="36">
        <v>776.45</v>
      </c>
      <c r="L1209" s="36">
        <v>779.14</v>
      </c>
      <c r="M1209" s="36">
        <v>776.45</v>
      </c>
    </row>
    <row r="1210" spans="3:13" x14ac:dyDescent="0.25">
      <c r="C1210" s="15">
        <f t="shared" si="46"/>
        <v>44957</v>
      </c>
      <c r="D1210" s="35">
        <v>44940</v>
      </c>
      <c r="E1210" s="36">
        <v>295559.13</v>
      </c>
      <c r="F1210" s="36">
        <v>33195.599999999999</v>
      </c>
      <c r="G1210" s="36">
        <v>262363.56</v>
      </c>
      <c r="H1210" s="36">
        <v>0</v>
      </c>
      <c r="I1210" s="36">
        <v>24.264299999999999</v>
      </c>
      <c r="J1210" s="36">
        <v>24.372</v>
      </c>
      <c r="K1210" s="36">
        <v>776.45</v>
      </c>
      <c r="L1210" s="36">
        <v>779.14</v>
      </c>
      <c r="M1210" s="36">
        <v>776.45</v>
      </c>
    </row>
    <row r="1211" spans="3:13" x14ac:dyDescent="0.25">
      <c r="C1211" s="15">
        <f t="shared" si="46"/>
        <v>44957</v>
      </c>
      <c r="D1211" s="35">
        <v>44939</v>
      </c>
      <c r="E1211" s="36">
        <v>295559.13</v>
      </c>
      <c r="F1211" s="36">
        <v>33195.599999999999</v>
      </c>
      <c r="G1211" s="36">
        <v>262363.56</v>
      </c>
      <c r="H1211" s="36">
        <v>29</v>
      </c>
      <c r="I1211" s="36">
        <v>24.264299999999999</v>
      </c>
      <c r="J1211" s="36">
        <v>24.372</v>
      </c>
      <c r="K1211" s="36">
        <v>776.45</v>
      </c>
      <c r="L1211" s="36">
        <v>779.14</v>
      </c>
      <c r="M1211" s="36">
        <v>776.45</v>
      </c>
    </row>
    <row r="1212" spans="3:13" x14ac:dyDescent="0.25">
      <c r="C1212" s="15">
        <f t="shared" si="46"/>
        <v>44957</v>
      </c>
      <c r="D1212" s="35">
        <v>44938</v>
      </c>
      <c r="E1212" s="36">
        <v>296131.40999999997</v>
      </c>
      <c r="F1212" s="36">
        <v>33195.599999999999</v>
      </c>
      <c r="G1212" s="36">
        <v>262935.78000000003</v>
      </c>
      <c r="H1212" s="36">
        <v>16</v>
      </c>
      <c r="I1212" s="36">
        <v>23.777699999999999</v>
      </c>
      <c r="J1212" s="36">
        <v>24.004000000000001</v>
      </c>
      <c r="K1212" s="36">
        <v>768.44</v>
      </c>
      <c r="L1212" s="36">
        <v>774.83</v>
      </c>
      <c r="M1212" s="36">
        <v>768.44</v>
      </c>
    </row>
    <row r="1213" spans="3:13" x14ac:dyDescent="0.25">
      <c r="C1213" s="15">
        <f t="shared" si="46"/>
        <v>44957</v>
      </c>
      <c r="D1213" s="35">
        <v>44937</v>
      </c>
      <c r="E1213" s="36">
        <v>298154.84000000003</v>
      </c>
      <c r="F1213" s="36">
        <v>33195.599999999999</v>
      </c>
      <c r="G1213" s="36">
        <v>264959.25</v>
      </c>
      <c r="H1213" s="36">
        <v>4</v>
      </c>
      <c r="I1213" s="36">
        <v>23.415700000000001</v>
      </c>
      <c r="J1213" s="36">
        <v>23.481000000000002</v>
      </c>
      <c r="K1213" s="36">
        <v>769.55</v>
      </c>
      <c r="L1213" s="36">
        <v>770.73</v>
      </c>
      <c r="M1213" s="36">
        <v>769.55</v>
      </c>
    </row>
    <row r="1214" spans="3:13" x14ac:dyDescent="0.25">
      <c r="C1214" s="15">
        <f t="shared" si="46"/>
        <v>44957</v>
      </c>
      <c r="D1214" s="35">
        <v>44936</v>
      </c>
      <c r="E1214" s="36">
        <v>298840.63</v>
      </c>
      <c r="F1214" s="36">
        <v>33195.599999999999</v>
      </c>
      <c r="G1214" s="36">
        <v>265645.03000000003</v>
      </c>
      <c r="H1214" s="36">
        <v>0</v>
      </c>
      <c r="I1214" s="36">
        <v>23.603200000000001</v>
      </c>
      <c r="J1214" s="36">
        <v>23.664999999999999</v>
      </c>
      <c r="K1214" s="36">
        <v>765.54</v>
      </c>
      <c r="L1214" s="36">
        <v>769.23</v>
      </c>
      <c r="M1214" s="36">
        <v>765.54</v>
      </c>
    </row>
    <row r="1215" spans="3:13" x14ac:dyDescent="0.25">
      <c r="C1215" s="15">
        <f t="shared" si="46"/>
        <v>44957</v>
      </c>
      <c r="D1215" s="35">
        <v>44935</v>
      </c>
      <c r="E1215" s="36">
        <v>299434.71999999997</v>
      </c>
      <c r="F1215" s="36">
        <v>34371.29</v>
      </c>
      <c r="G1215" s="36">
        <v>265063.44</v>
      </c>
      <c r="H1215" s="36">
        <v>1</v>
      </c>
      <c r="I1215" s="36">
        <v>23.650600000000001</v>
      </c>
      <c r="J1215" s="36">
        <v>23.870999999999999</v>
      </c>
      <c r="K1215" s="36">
        <v>772.5</v>
      </c>
      <c r="L1215" s="36">
        <v>780.48</v>
      </c>
      <c r="M1215" s="36">
        <v>772.5</v>
      </c>
    </row>
    <row r="1216" spans="3:13" x14ac:dyDescent="0.25">
      <c r="C1216" s="15">
        <f t="shared" si="46"/>
        <v>44957</v>
      </c>
      <c r="D1216" s="35">
        <v>44934</v>
      </c>
      <c r="E1216" s="36">
        <v>300618.06</v>
      </c>
      <c r="F1216" s="36">
        <v>34386.25</v>
      </c>
      <c r="G1216" s="36">
        <v>266231.81</v>
      </c>
      <c r="H1216" s="36">
        <v>0</v>
      </c>
      <c r="I1216" s="36">
        <v>23.830500000000001</v>
      </c>
      <c r="J1216" s="36">
        <v>23.981999999999999</v>
      </c>
      <c r="K1216" s="36">
        <v>754.96</v>
      </c>
      <c r="L1216" s="36">
        <v>758.03</v>
      </c>
      <c r="M1216" s="36">
        <v>754.96</v>
      </c>
    </row>
    <row r="1217" spans="3:13" x14ac:dyDescent="0.25">
      <c r="C1217" s="15">
        <f t="shared" si="46"/>
        <v>44957</v>
      </c>
      <c r="D1217" s="35">
        <v>44933</v>
      </c>
      <c r="E1217" s="36">
        <v>300618.06</v>
      </c>
      <c r="F1217" s="36">
        <v>34386.25</v>
      </c>
      <c r="G1217" s="36">
        <v>266231.81</v>
      </c>
      <c r="H1217" s="36">
        <v>0</v>
      </c>
      <c r="I1217" s="36">
        <v>23.830500000000001</v>
      </c>
      <c r="J1217" s="36">
        <v>23.981999999999999</v>
      </c>
      <c r="K1217" s="36">
        <v>754.96</v>
      </c>
      <c r="L1217" s="36">
        <v>758.03</v>
      </c>
      <c r="M1217" s="36">
        <v>754.96</v>
      </c>
    </row>
    <row r="1218" spans="3:13" x14ac:dyDescent="0.25">
      <c r="C1218" s="15">
        <f t="shared" si="46"/>
        <v>44957</v>
      </c>
      <c r="D1218" s="35">
        <v>44932</v>
      </c>
      <c r="E1218" s="36">
        <v>300618.06</v>
      </c>
      <c r="F1218" s="36">
        <v>34386.25</v>
      </c>
      <c r="G1218" s="36">
        <v>266231.81</v>
      </c>
      <c r="H1218" s="36">
        <v>3</v>
      </c>
      <c r="I1218" s="36">
        <v>23.830500000000001</v>
      </c>
      <c r="J1218" s="36">
        <v>23.981999999999999</v>
      </c>
      <c r="K1218" s="36">
        <v>754.96</v>
      </c>
      <c r="L1218" s="36">
        <v>758.03</v>
      </c>
      <c r="M1218" s="36">
        <v>754.96</v>
      </c>
    </row>
    <row r="1219" spans="3:13" x14ac:dyDescent="0.25">
      <c r="C1219" s="15">
        <f t="shared" si="46"/>
        <v>44957</v>
      </c>
      <c r="D1219" s="35">
        <v>44931</v>
      </c>
      <c r="E1219" s="36">
        <v>300281.90999999997</v>
      </c>
      <c r="F1219" s="36">
        <v>34401.57</v>
      </c>
      <c r="G1219" s="36">
        <v>265880.34000000003</v>
      </c>
      <c r="H1219" s="36">
        <v>2</v>
      </c>
      <c r="I1219" s="36">
        <v>23.2438</v>
      </c>
      <c r="J1219" s="36">
        <v>23.423999999999999</v>
      </c>
      <c r="K1219" s="36">
        <v>765.03</v>
      </c>
      <c r="L1219" s="36">
        <v>770.26</v>
      </c>
      <c r="M1219" s="36">
        <v>765.03</v>
      </c>
    </row>
    <row r="1220" spans="3:13" x14ac:dyDescent="0.25">
      <c r="C1220" s="15">
        <f t="shared" si="46"/>
        <v>44957</v>
      </c>
      <c r="D1220" s="35">
        <v>44930</v>
      </c>
      <c r="E1220" s="36">
        <v>301908.46999999997</v>
      </c>
      <c r="F1220" s="36">
        <v>34401.57</v>
      </c>
      <c r="G1220" s="36">
        <v>267506.90999999997</v>
      </c>
      <c r="H1220" s="36">
        <v>70</v>
      </c>
      <c r="I1220" s="36">
        <v>23.759699999999999</v>
      </c>
      <c r="J1220" s="36">
        <v>23.963999999999999</v>
      </c>
      <c r="K1220" s="36">
        <v>776.22</v>
      </c>
      <c r="L1220" s="36">
        <v>769.25</v>
      </c>
      <c r="M1220" s="36">
        <v>776.22</v>
      </c>
    </row>
    <row r="1221" spans="3:13" x14ac:dyDescent="0.25">
      <c r="C1221" s="15">
        <f t="shared" si="46"/>
        <v>44957</v>
      </c>
      <c r="D1221" s="35">
        <v>44929</v>
      </c>
      <c r="E1221" s="36">
        <v>300779.78000000003</v>
      </c>
      <c r="F1221" s="36">
        <v>34401.57</v>
      </c>
      <c r="G1221" s="36">
        <v>266378.21999999997</v>
      </c>
      <c r="H1221" s="36">
        <v>72</v>
      </c>
      <c r="I1221" s="36">
        <v>24.007200000000001</v>
      </c>
      <c r="J1221" s="36">
        <v>24.236000000000001</v>
      </c>
      <c r="K1221" s="36">
        <v>774.23</v>
      </c>
      <c r="L1221" s="36">
        <v>766.42</v>
      </c>
      <c r="M1221" s="36">
        <v>774.23</v>
      </c>
    </row>
    <row r="1222" spans="3:13" x14ac:dyDescent="0.25">
      <c r="C1222" s="15">
        <f t="shared" si="46"/>
        <v>44957</v>
      </c>
      <c r="D1222" s="35">
        <v>44928</v>
      </c>
      <c r="E1222" s="36">
        <v>298992.44</v>
      </c>
      <c r="F1222" s="36">
        <v>34401.57</v>
      </c>
      <c r="G1222" s="36">
        <v>264590.88</v>
      </c>
      <c r="H1222" s="36">
        <v>0</v>
      </c>
      <c r="I1222" s="36">
        <v>23.954499999999999</v>
      </c>
      <c r="J1222" s="36">
        <v>24.04</v>
      </c>
      <c r="K1222" s="36">
        <v>773.64</v>
      </c>
      <c r="L1222" s="36">
        <v>768.27</v>
      </c>
      <c r="M1222" s="36">
        <v>773.64</v>
      </c>
    </row>
    <row r="1223" spans="3:13" x14ac:dyDescent="0.25">
      <c r="C1223" s="15">
        <f t="shared" si="46"/>
        <v>44957</v>
      </c>
      <c r="D1223" s="35">
        <v>44927</v>
      </c>
      <c r="E1223" s="36">
        <v>298992.44</v>
      </c>
      <c r="F1223" s="36">
        <v>34401.57</v>
      </c>
      <c r="G1223" s="36">
        <v>264590.88</v>
      </c>
      <c r="H1223" s="36">
        <v>0</v>
      </c>
      <c r="I1223" s="36">
        <v>23.954499999999999</v>
      </c>
      <c r="J1223" s="36">
        <v>24.04</v>
      </c>
      <c r="K1223" s="36">
        <v>773.64</v>
      </c>
      <c r="L1223" s="36">
        <v>768.27</v>
      </c>
      <c r="M1223" s="36">
        <v>773.64</v>
      </c>
    </row>
    <row r="1224" spans="3:13" x14ac:dyDescent="0.25">
      <c r="C1224" s="15">
        <f t="shared" si="46"/>
        <v>44957</v>
      </c>
      <c r="D1224" s="35">
        <v>44926</v>
      </c>
      <c r="E1224" s="36">
        <v>298992.44</v>
      </c>
      <c r="F1224" s="36">
        <v>34401.57</v>
      </c>
      <c r="G1224" s="36">
        <v>264590.88</v>
      </c>
      <c r="H1224" s="36">
        <v>0</v>
      </c>
      <c r="I1224" s="36">
        <v>23.954499999999999</v>
      </c>
      <c r="J1224" s="36">
        <v>24.04</v>
      </c>
      <c r="K1224" s="36">
        <v>773.64</v>
      </c>
      <c r="L1224" s="36">
        <v>768.27</v>
      </c>
      <c r="M1224" s="36">
        <v>773.64</v>
      </c>
    </row>
    <row r="1225" spans="3:13" x14ac:dyDescent="0.25">
      <c r="C1225" s="15">
        <f t="shared" si="46"/>
        <v>44957</v>
      </c>
      <c r="D1225" s="35">
        <v>44925</v>
      </c>
      <c r="E1225" s="36">
        <v>298992.44</v>
      </c>
      <c r="F1225" s="36">
        <v>34401.57</v>
      </c>
      <c r="G1225" s="36">
        <v>264590.88</v>
      </c>
      <c r="H1225" s="36">
        <v>0</v>
      </c>
      <c r="I1225" s="36">
        <v>23.954499999999999</v>
      </c>
      <c r="J1225" s="36">
        <v>24.04</v>
      </c>
      <c r="K1225" s="36">
        <v>773.64</v>
      </c>
      <c r="L1225" s="36">
        <v>768.27</v>
      </c>
      <c r="M1225" s="36">
        <v>773.64</v>
      </c>
    </row>
    <row r="1226" spans="3:13" x14ac:dyDescent="0.25">
      <c r="C1226" s="15">
        <f t="shared" si="46"/>
        <v>44957</v>
      </c>
      <c r="D1226" s="35">
        <v>44924</v>
      </c>
      <c r="E1226" s="36">
        <v>299641.40999999997</v>
      </c>
      <c r="F1226" s="36">
        <v>34868.58</v>
      </c>
      <c r="G1226" s="36">
        <v>264772.81</v>
      </c>
      <c r="H1226" s="36">
        <v>668</v>
      </c>
      <c r="I1226" s="36">
        <v>23.895399999999999</v>
      </c>
      <c r="J1226" s="36">
        <v>24.25</v>
      </c>
      <c r="K1226" s="36">
        <v>757.29</v>
      </c>
      <c r="L1226" s="36">
        <v>761.02</v>
      </c>
      <c r="M1226" s="36">
        <v>757.29</v>
      </c>
    </row>
    <row r="1227" spans="3:13" x14ac:dyDescent="0.25">
      <c r="C1227" s="15">
        <f t="shared" si="46"/>
        <v>44926</v>
      </c>
      <c r="D1227" s="35">
        <v>44923</v>
      </c>
      <c r="E1227" s="36">
        <v>299312.71999999997</v>
      </c>
      <c r="F1227" s="36">
        <v>36814.18</v>
      </c>
      <c r="G1227" s="36">
        <v>262498.5</v>
      </c>
      <c r="H1227" s="36">
        <v>50</v>
      </c>
      <c r="I1227" s="36">
        <v>23.538</v>
      </c>
      <c r="J1227" s="36">
        <v>23.663</v>
      </c>
      <c r="K1227" s="36">
        <v>766.12</v>
      </c>
      <c r="L1227" s="36">
        <v>759.11</v>
      </c>
      <c r="M1227" s="36">
        <v>766.12</v>
      </c>
    </row>
    <row r="1228" spans="3:13" x14ac:dyDescent="0.25">
      <c r="C1228" s="15">
        <f t="shared" si="46"/>
        <v>44926</v>
      </c>
      <c r="D1228" s="35">
        <v>44922</v>
      </c>
      <c r="E1228" s="36">
        <v>299181.63</v>
      </c>
      <c r="F1228" s="36">
        <v>37584.36</v>
      </c>
      <c r="G1228" s="36">
        <v>261597.28</v>
      </c>
      <c r="H1228" s="36">
        <v>189</v>
      </c>
      <c r="I1228" s="36">
        <v>24.037800000000001</v>
      </c>
      <c r="J1228" s="36">
        <v>24.04</v>
      </c>
      <c r="K1228" s="36">
        <v>767.66</v>
      </c>
      <c r="L1228" s="36">
        <v>716.94</v>
      </c>
      <c r="M1228" s="36">
        <v>767.66</v>
      </c>
    </row>
    <row r="1229" spans="3:13" x14ac:dyDescent="0.25">
      <c r="C1229" s="15">
        <f t="shared" si="46"/>
        <v>44926</v>
      </c>
      <c r="D1229" s="35">
        <v>44921</v>
      </c>
      <c r="E1229" s="36">
        <v>298672.78000000003</v>
      </c>
      <c r="F1229" s="36">
        <v>36638.82</v>
      </c>
      <c r="G1229" s="36">
        <v>262033.97</v>
      </c>
      <c r="H1229" s="36">
        <v>0</v>
      </c>
      <c r="I1229" s="36">
        <v>23.7332</v>
      </c>
      <c r="J1229" s="36">
        <v>23.763999999999999</v>
      </c>
      <c r="K1229" s="36">
        <v>761.2</v>
      </c>
      <c r="L1229" s="36">
        <v>716.68</v>
      </c>
      <c r="M1229" s="36">
        <v>761.2</v>
      </c>
    </row>
    <row r="1230" spans="3:13" x14ac:dyDescent="0.25">
      <c r="C1230" s="15">
        <f t="shared" si="46"/>
        <v>44926</v>
      </c>
      <c r="D1230" s="35">
        <v>44920</v>
      </c>
      <c r="E1230" s="36">
        <v>298672.78000000003</v>
      </c>
      <c r="F1230" s="36">
        <v>36638.82</v>
      </c>
      <c r="G1230" s="36">
        <v>262033.97</v>
      </c>
      <c r="H1230" s="36">
        <v>0</v>
      </c>
      <c r="I1230" s="36">
        <v>23.7332</v>
      </c>
      <c r="J1230" s="36">
        <v>23.763999999999999</v>
      </c>
      <c r="K1230" s="36">
        <v>754.94</v>
      </c>
      <c r="L1230" s="36">
        <v>713.88</v>
      </c>
      <c r="M1230" s="36">
        <v>754.94</v>
      </c>
    </row>
    <row r="1231" spans="3:13" x14ac:dyDescent="0.25">
      <c r="C1231" s="15">
        <f t="shared" si="46"/>
        <v>44926</v>
      </c>
      <c r="D1231" s="35">
        <v>44919</v>
      </c>
      <c r="E1231" s="36">
        <v>298672.78000000003</v>
      </c>
      <c r="F1231" s="36">
        <v>36638.82</v>
      </c>
      <c r="G1231" s="36">
        <v>262033.97</v>
      </c>
      <c r="H1231" s="36">
        <v>0</v>
      </c>
      <c r="I1231" s="36">
        <v>23.7332</v>
      </c>
      <c r="J1231" s="36">
        <v>23.763999999999999</v>
      </c>
      <c r="K1231" s="36">
        <v>754.94</v>
      </c>
      <c r="L1231" s="36">
        <v>713.88</v>
      </c>
      <c r="M1231" s="36">
        <v>754.94</v>
      </c>
    </row>
    <row r="1232" spans="3:13" x14ac:dyDescent="0.25">
      <c r="C1232" s="15">
        <f t="shared" si="46"/>
        <v>44926</v>
      </c>
      <c r="D1232" s="35">
        <v>44918</v>
      </c>
      <c r="E1232" s="36">
        <v>298672.78000000003</v>
      </c>
      <c r="F1232" s="36">
        <v>36638.82</v>
      </c>
      <c r="G1232" s="36">
        <v>262033.97</v>
      </c>
      <c r="H1232" s="36">
        <v>131</v>
      </c>
      <c r="I1232" s="36">
        <v>23.7332</v>
      </c>
      <c r="J1232" s="36">
        <v>23.763999999999999</v>
      </c>
      <c r="K1232" s="36">
        <v>754.94</v>
      </c>
      <c r="L1232" s="36">
        <v>713.88</v>
      </c>
      <c r="M1232" s="36">
        <v>754.94</v>
      </c>
    </row>
    <row r="1233" spans="3:13" x14ac:dyDescent="0.25">
      <c r="C1233" s="15">
        <f t="shared" si="46"/>
        <v>44926</v>
      </c>
      <c r="D1233" s="35">
        <v>44917</v>
      </c>
      <c r="E1233" s="36">
        <v>299324.40999999997</v>
      </c>
      <c r="F1233" s="36">
        <v>36019.54</v>
      </c>
      <c r="G1233" s="36">
        <v>263304.88</v>
      </c>
      <c r="H1233" s="36">
        <v>126</v>
      </c>
      <c r="I1233" s="36">
        <v>23.568100000000001</v>
      </c>
      <c r="J1233" s="36">
        <v>23.475999999999999</v>
      </c>
      <c r="K1233" s="36">
        <v>766.31</v>
      </c>
      <c r="L1233" s="36">
        <v>714.35</v>
      </c>
      <c r="M1233" s="36">
        <v>766.31</v>
      </c>
    </row>
    <row r="1234" spans="3:13" x14ac:dyDescent="0.25">
      <c r="C1234" s="15">
        <f t="shared" si="46"/>
        <v>44926</v>
      </c>
      <c r="D1234" s="35">
        <v>44916</v>
      </c>
      <c r="E1234" s="36">
        <v>298060.63</v>
      </c>
      <c r="F1234" s="36">
        <v>35536.6</v>
      </c>
      <c r="G1234" s="36">
        <v>262524.06</v>
      </c>
      <c r="H1234" s="36">
        <v>264</v>
      </c>
      <c r="I1234" s="36">
        <v>23.965499999999999</v>
      </c>
      <c r="J1234" s="36">
        <v>24.035</v>
      </c>
      <c r="K1234" s="36">
        <v>765.28</v>
      </c>
      <c r="L1234" s="36">
        <v>714.72</v>
      </c>
      <c r="M1234" s="36">
        <v>765.28</v>
      </c>
    </row>
    <row r="1235" spans="3:13" x14ac:dyDescent="0.25">
      <c r="C1235" s="15">
        <f t="shared" si="46"/>
        <v>44926</v>
      </c>
      <c r="D1235" s="35">
        <v>44915</v>
      </c>
      <c r="E1235" s="36">
        <v>297877.34000000003</v>
      </c>
      <c r="F1235" s="36">
        <v>35127.54</v>
      </c>
      <c r="G1235" s="36">
        <v>262749.81</v>
      </c>
      <c r="H1235" s="36">
        <v>336</v>
      </c>
      <c r="I1235" s="36">
        <v>24.164100000000001</v>
      </c>
      <c r="J1235" s="36">
        <v>24.094000000000001</v>
      </c>
      <c r="K1235" s="36">
        <v>746.64</v>
      </c>
      <c r="L1235" s="36">
        <v>716.76</v>
      </c>
      <c r="M1235" s="36">
        <v>746.64</v>
      </c>
    </row>
    <row r="1236" spans="3:13" x14ac:dyDescent="0.25">
      <c r="C1236" s="15">
        <f t="shared" si="46"/>
        <v>44926</v>
      </c>
      <c r="D1236" s="35">
        <v>44914</v>
      </c>
      <c r="E1236" s="36">
        <v>299652.88</v>
      </c>
      <c r="F1236" s="36">
        <v>35127.54</v>
      </c>
      <c r="G1236" s="36">
        <v>264525.31</v>
      </c>
      <c r="H1236" s="36">
        <v>0</v>
      </c>
      <c r="I1236" s="36">
        <v>22.9878</v>
      </c>
      <c r="J1236" s="36">
        <v>23.029</v>
      </c>
      <c r="K1236" s="36">
        <v>745.73</v>
      </c>
      <c r="L1236" s="36">
        <v>714.93</v>
      </c>
      <c r="M1236" s="36">
        <v>745.73</v>
      </c>
    </row>
    <row r="1237" spans="3:13" x14ac:dyDescent="0.25">
      <c r="C1237" s="15">
        <f t="shared" si="46"/>
        <v>44926</v>
      </c>
      <c r="D1237" s="35">
        <v>44913</v>
      </c>
      <c r="E1237" s="36">
        <v>297847.90999999997</v>
      </c>
      <c r="F1237" s="36">
        <v>33672.400000000001</v>
      </c>
      <c r="G1237" s="36">
        <v>264175.5</v>
      </c>
      <c r="H1237" s="36">
        <v>0</v>
      </c>
      <c r="I1237" s="36">
        <v>23.224</v>
      </c>
      <c r="J1237" s="36">
        <v>23.151</v>
      </c>
      <c r="K1237" s="36">
        <v>746.77</v>
      </c>
      <c r="L1237" s="36">
        <v>715.51</v>
      </c>
      <c r="M1237" s="36">
        <v>746.77</v>
      </c>
    </row>
    <row r="1238" spans="3:13" x14ac:dyDescent="0.25">
      <c r="C1238" s="15">
        <f t="shared" si="46"/>
        <v>44926</v>
      </c>
      <c r="D1238" s="35">
        <v>44912</v>
      </c>
      <c r="E1238" s="36">
        <v>297847.90999999997</v>
      </c>
      <c r="F1238" s="36">
        <v>33672.400000000001</v>
      </c>
      <c r="G1238" s="36">
        <v>264175.5</v>
      </c>
      <c r="H1238" s="36">
        <v>0</v>
      </c>
      <c r="I1238" s="36">
        <v>23.224</v>
      </c>
      <c r="J1238" s="36">
        <v>23.151</v>
      </c>
      <c r="K1238" s="36">
        <v>746.77</v>
      </c>
      <c r="L1238" s="36">
        <v>715.51</v>
      </c>
      <c r="M1238" s="36">
        <v>746.77</v>
      </c>
    </row>
    <row r="1239" spans="3:13" x14ac:dyDescent="0.25">
      <c r="C1239" s="15">
        <f t="shared" si="46"/>
        <v>44926</v>
      </c>
      <c r="D1239" s="35">
        <v>44911</v>
      </c>
      <c r="E1239" s="36">
        <v>297847.90999999997</v>
      </c>
      <c r="F1239" s="36">
        <v>33672.400000000001</v>
      </c>
      <c r="G1239" s="36">
        <v>264175.5</v>
      </c>
      <c r="H1239" s="36">
        <v>44</v>
      </c>
      <c r="I1239" s="36">
        <v>23.224</v>
      </c>
      <c r="J1239" s="36">
        <v>23.151</v>
      </c>
      <c r="K1239" s="36">
        <v>746.77</v>
      </c>
      <c r="L1239" s="36">
        <v>715.51</v>
      </c>
      <c r="M1239" s="36">
        <v>746.77</v>
      </c>
    </row>
    <row r="1240" spans="3:13" x14ac:dyDescent="0.25">
      <c r="C1240" s="15">
        <f t="shared" si="46"/>
        <v>44926</v>
      </c>
      <c r="D1240" s="35">
        <v>44910</v>
      </c>
      <c r="E1240" s="36">
        <v>297986.09000000003</v>
      </c>
      <c r="F1240" s="36">
        <v>33692.25</v>
      </c>
      <c r="G1240" s="36">
        <v>264293.81</v>
      </c>
      <c r="H1240" s="36">
        <v>1</v>
      </c>
      <c r="I1240" s="36">
        <v>23.0855</v>
      </c>
      <c r="J1240" s="36">
        <v>23.128</v>
      </c>
      <c r="K1240" s="36">
        <v>759.41</v>
      </c>
      <c r="L1240" s="36">
        <v>715.54</v>
      </c>
      <c r="M1240" s="36">
        <v>759.41</v>
      </c>
    </row>
    <row r="1241" spans="3:13" x14ac:dyDescent="0.25">
      <c r="C1241" s="15">
        <f t="shared" si="46"/>
        <v>44926</v>
      </c>
      <c r="D1241" s="35">
        <v>44909</v>
      </c>
      <c r="E1241" s="36">
        <v>297980.46999999997</v>
      </c>
      <c r="F1241" s="36">
        <v>33684.480000000003</v>
      </c>
      <c r="G1241" s="36">
        <v>264296.03000000003</v>
      </c>
      <c r="H1241" s="36">
        <v>16</v>
      </c>
      <c r="I1241" s="36">
        <v>23.9465</v>
      </c>
      <c r="J1241" s="36">
        <v>23.946000000000002</v>
      </c>
      <c r="K1241" s="36">
        <v>773.37</v>
      </c>
      <c r="L1241" s="36">
        <v>717.98</v>
      </c>
      <c r="M1241" s="36">
        <v>773.37</v>
      </c>
    </row>
    <row r="1242" spans="3:13" x14ac:dyDescent="0.25">
      <c r="C1242" s="15">
        <f t="shared" si="46"/>
        <v>44926</v>
      </c>
      <c r="D1242" s="35">
        <v>44908</v>
      </c>
      <c r="E1242" s="36">
        <v>299479.03000000003</v>
      </c>
      <c r="F1242" s="36">
        <v>33614.019999999997</v>
      </c>
      <c r="G1242" s="36">
        <v>265865</v>
      </c>
      <c r="H1242" s="36">
        <v>133</v>
      </c>
      <c r="I1242" s="36">
        <v>23.735499999999998</v>
      </c>
      <c r="J1242" s="36">
        <v>23.800999999999998</v>
      </c>
      <c r="K1242" s="36">
        <v>761.1</v>
      </c>
      <c r="L1242" s="36">
        <v>717.8</v>
      </c>
      <c r="M1242" s="36">
        <v>761.1</v>
      </c>
    </row>
    <row r="1243" spans="3:13" x14ac:dyDescent="0.25">
      <c r="C1243" s="15">
        <f t="shared" si="46"/>
        <v>44926</v>
      </c>
      <c r="D1243" s="35">
        <v>44907</v>
      </c>
      <c r="E1243" s="36">
        <v>299504</v>
      </c>
      <c r="F1243" s="36">
        <v>33604.239999999998</v>
      </c>
      <c r="G1243" s="36">
        <v>265899.75</v>
      </c>
      <c r="H1243" s="36">
        <v>22</v>
      </c>
      <c r="I1243" s="36">
        <v>23.309799999999999</v>
      </c>
      <c r="J1243" s="36">
        <v>23.22</v>
      </c>
      <c r="K1243" s="36">
        <v>754.41</v>
      </c>
      <c r="L1243" s="36">
        <v>715.15</v>
      </c>
      <c r="M1243" s="36">
        <v>754.41</v>
      </c>
    </row>
    <row r="1244" spans="3:13" x14ac:dyDescent="0.25">
      <c r="C1244" s="15">
        <f t="shared" si="46"/>
        <v>44926</v>
      </c>
      <c r="D1244" s="35">
        <v>44906</v>
      </c>
      <c r="E1244" s="36">
        <v>299952</v>
      </c>
      <c r="F1244" s="36">
        <v>33871.61</v>
      </c>
      <c r="G1244" s="36">
        <v>266080.38</v>
      </c>
      <c r="H1244" s="36">
        <v>0</v>
      </c>
      <c r="I1244" s="36">
        <v>23.473500000000001</v>
      </c>
      <c r="J1244" s="36">
        <v>23.535</v>
      </c>
      <c r="K1244" s="36">
        <v>749.89</v>
      </c>
      <c r="L1244" s="36">
        <v>717.12</v>
      </c>
      <c r="M1244" s="36">
        <v>749.89</v>
      </c>
    </row>
    <row r="1245" spans="3:13" x14ac:dyDescent="0.25">
      <c r="C1245" s="15">
        <f t="shared" si="46"/>
        <v>44926</v>
      </c>
      <c r="D1245" s="35">
        <v>44905</v>
      </c>
      <c r="E1245" s="36">
        <v>299952</v>
      </c>
      <c r="F1245" s="36">
        <v>33871.61</v>
      </c>
      <c r="G1245" s="36">
        <v>266080.38</v>
      </c>
      <c r="H1245" s="36">
        <v>0</v>
      </c>
      <c r="I1245" s="36">
        <v>23.473500000000001</v>
      </c>
      <c r="J1245" s="36">
        <v>23.535</v>
      </c>
      <c r="K1245" s="36">
        <v>749.89</v>
      </c>
      <c r="L1245" s="36">
        <v>717.12</v>
      </c>
      <c r="M1245" s="36">
        <v>749.89</v>
      </c>
    </row>
    <row r="1246" spans="3:13" x14ac:dyDescent="0.25">
      <c r="C1246" s="15">
        <f t="shared" ref="C1246:C1309" si="47">IFERROR(IF(DAY(D1246)=1,EOMONTH(D1246,0),IF(AND(EOMONTH(D1246,0)+1-D1246&lt;=3,(H1246-AVERAGE(H1247:H1256))/_xlfn.STDEV.S(H1247:H1256)&gt;3),EOMONTH(D1246,1),C1247)),C1247)</f>
        <v>44926</v>
      </c>
      <c r="D1246" s="35">
        <v>44904</v>
      </c>
      <c r="E1246" s="36">
        <v>299952</v>
      </c>
      <c r="F1246" s="36">
        <v>33871.61</v>
      </c>
      <c r="G1246" s="36">
        <v>266080.38</v>
      </c>
      <c r="H1246" s="36">
        <v>373</v>
      </c>
      <c r="I1246" s="36">
        <v>23.473500000000001</v>
      </c>
      <c r="J1246" s="36">
        <v>23.535</v>
      </c>
      <c r="K1246" s="36">
        <v>749.89</v>
      </c>
      <c r="L1246" s="36">
        <v>717.12</v>
      </c>
      <c r="M1246" s="36">
        <v>749.89</v>
      </c>
    </row>
    <row r="1247" spans="3:13" x14ac:dyDescent="0.25">
      <c r="C1247" s="15">
        <f t="shared" si="47"/>
        <v>44926</v>
      </c>
      <c r="D1247" s="35">
        <v>44903</v>
      </c>
      <c r="E1247" s="36">
        <v>298915.59000000003</v>
      </c>
      <c r="F1247" s="36">
        <v>33848.199999999997</v>
      </c>
      <c r="G1247" s="36">
        <v>265067.40999999997</v>
      </c>
      <c r="H1247" s="36">
        <v>55</v>
      </c>
      <c r="I1247" s="36">
        <v>23.065000000000001</v>
      </c>
      <c r="J1247" s="36">
        <v>23.062999999999999</v>
      </c>
      <c r="K1247" s="36">
        <v>734.13</v>
      </c>
      <c r="L1247" s="36">
        <v>716.19</v>
      </c>
      <c r="M1247" s="36">
        <v>734.13</v>
      </c>
    </row>
    <row r="1248" spans="3:13" x14ac:dyDescent="0.25">
      <c r="C1248" s="15">
        <f t="shared" si="47"/>
        <v>44926</v>
      </c>
      <c r="D1248" s="35">
        <v>44902</v>
      </c>
      <c r="E1248" s="36">
        <v>299018.59000000003</v>
      </c>
      <c r="F1248" s="36">
        <v>33051.64</v>
      </c>
      <c r="G1248" s="36">
        <v>265966.96999999997</v>
      </c>
      <c r="H1248" s="36">
        <v>19</v>
      </c>
      <c r="I1248" s="36">
        <v>22.721900000000002</v>
      </c>
      <c r="J1248" s="36">
        <v>22.71</v>
      </c>
      <c r="K1248" s="36">
        <v>728.55</v>
      </c>
      <c r="L1248" s="36">
        <v>715.93</v>
      </c>
      <c r="M1248" s="36">
        <v>728.55</v>
      </c>
    </row>
    <row r="1249" spans="3:13" x14ac:dyDescent="0.25">
      <c r="C1249" s="15">
        <f t="shared" si="47"/>
        <v>44926</v>
      </c>
      <c r="D1249" s="35">
        <v>44901</v>
      </c>
      <c r="E1249" s="36">
        <v>299914.96999999997</v>
      </c>
      <c r="F1249" s="36">
        <v>33160.31</v>
      </c>
      <c r="G1249" s="36">
        <v>266754.69</v>
      </c>
      <c r="H1249" s="36">
        <v>31</v>
      </c>
      <c r="I1249" s="36">
        <v>22.191600000000001</v>
      </c>
      <c r="J1249" s="36">
        <v>22.123000000000001</v>
      </c>
      <c r="K1249" s="36">
        <v>731.67</v>
      </c>
      <c r="L1249" s="36">
        <v>713.37</v>
      </c>
      <c r="M1249" s="36">
        <v>731.67</v>
      </c>
    </row>
    <row r="1250" spans="3:13" x14ac:dyDescent="0.25">
      <c r="C1250" s="15">
        <f t="shared" si="47"/>
        <v>44926</v>
      </c>
      <c r="D1250" s="35">
        <v>44900</v>
      </c>
      <c r="E1250" s="36">
        <v>298892</v>
      </c>
      <c r="F1250" s="36">
        <v>35179.93</v>
      </c>
      <c r="G1250" s="36">
        <v>263712.06</v>
      </c>
      <c r="H1250" s="36">
        <v>139</v>
      </c>
      <c r="I1250" s="36">
        <v>22.252700000000001</v>
      </c>
      <c r="J1250" s="36">
        <v>22.199000000000002</v>
      </c>
      <c r="K1250" s="36">
        <v>749.87</v>
      </c>
      <c r="L1250" s="36">
        <v>716.7</v>
      </c>
      <c r="M1250" s="36">
        <v>749.87</v>
      </c>
    </row>
    <row r="1251" spans="3:13" x14ac:dyDescent="0.25">
      <c r="C1251" s="15">
        <f t="shared" si="47"/>
        <v>44926</v>
      </c>
      <c r="D1251" s="35">
        <v>44899</v>
      </c>
      <c r="E1251" s="36">
        <v>299834.15999999997</v>
      </c>
      <c r="F1251" s="36">
        <v>35374.480000000003</v>
      </c>
      <c r="G1251" s="36">
        <v>264459.65999999997</v>
      </c>
      <c r="H1251" s="36">
        <v>0</v>
      </c>
      <c r="I1251" s="36">
        <v>23.1403</v>
      </c>
      <c r="J1251" s="36">
        <v>23.038</v>
      </c>
      <c r="K1251" s="36">
        <v>728.72</v>
      </c>
      <c r="L1251" s="36">
        <v>707.45</v>
      </c>
      <c r="M1251" s="36">
        <v>728.72</v>
      </c>
    </row>
    <row r="1252" spans="3:13" x14ac:dyDescent="0.25">
      <c r="C1252" s="15">
        <f t="shared" si="47"/>
        <v>44926</v>
      </c>
      <c r="D1252" s="35">
        <v>44898</v>
      </c>
      <c r="E1252" s="36">
        <v>299834.15999999997</v>
      </c>
      <c r="F1252" s="36">
        <v>35374.480000000003</v>
      </c>
      <c r="G1252" s="36">
        <v>264459.65999999997</v>
      </c>
      <c r="H1252" s="36">
        <v>0</v>
      </c>
      <c r="I1252" s="36">
        <v>23.1403</v>
      </c>
      <c r="J1252" s="36">
        <v>23.038</v>
      </c>
      <c r="K1252" s="36">
        <v>728.72</v>
      </c>
      <c r="L1252" s="36">
        <v>707.45</v>
      </c>
      <c r="M1252" s="36">
        <v>728.72</v>
      </c>
    </row>
    <row r="1253" spans="3:13" x14ac:dyDescent="0.25">
      <c r="C1253" s="15">
        <f t="shared" si="47"/>
        <v>44926</v>
      </c>
      <c r="D1253" s="35">
        <v>44897</v>
      </c>
      <c r="E1253" s="36">
        <v>299834.15999999997</v>
      </c>
      <c r="F1253" s="36">
        <v>35374.480000000003</v>
      </c>
      <c r="G1253" s="36">
        <v>264459.65999999997</v>
      </c>
      <c r="H1253" s="36">
        <v>91</v>
      </c>
      <c r="I1253" s="36">
        <v>23.1403</v>
      </c>
      <c r="J1253" s="36">
        <v>23.038</v>
      </c>
      <c r="K1253" s="36">
        <v>728.72</v>
      </c>
      <c r="L1253" s="36">
        <v>707.45</v>
      </c>
      <c r="M1253" s="36">
        <v>728.72</v>
      </c>
    </row>
    <row r="1254" spans="3:13" x14ac:dyDescent="0.25">
      <c r="C1254" s="15">
        <f t="shared" si="47"/>
        <v>44926</v>
      </c>
      <c r="D1254" s="35">
        <v>44896</v>
      </c>
      <c r="E1254" s="36">
        <v>300024.21999999997</v>
      </c>
      <c r="F1254" s="36">
        <v>36405.19</v>
      </c>
      <c r="G1254" s="36">
        <v>263619.03000000003</v>
      </c>
      <c r="H1254" s="36">
        <v>372</v>
      </c>
      <c r="I1254" s="36">
        <v>22.7562</v>
      </c>
      <c r="J1254" s="36">
        <v>22.637</v>
      </c>
      <c r="K1254" s="36">
        <v>711.43</v>
      </c>
      <c r="L1254" s="36">
        <v>707.46</v>
      </c>
      <c r="M1254" s="36">
        <v>711.43</v>
      </c>
    </row>
    <row r="1255" spans="3:13" x14ac:dyDescent="0.25">
      <c r="C1255" s="15">
        <f t="shared" si="47"/>
        <v>44926</v>
      </c>
      <c r="D1255" s="35">
        <v>44895</v>
      </c>
      <c r="E1255" s="36">
        <v>297538.71999999997</v>
      </c>
      <c r="F1255" s="36">
        <v>33557.21</v>
      </c>
      <c r="G1255" s="36">
        <v>263981.53000000003</v>
      </c>
      <c r="H1255" s="36">
        <v>498</v>
      </c>
      <c r="I1255" s="36">
        <v>22.194299999999998</v>
      </c>
      <c r="J1255" s="36">
        <v>21.55</v>
      </c>
      <c r="K1255" s="36">
        <v>693.28</v>
      </c>
      <c r="L1255" s="36">
        <v>703.57</v>
      </c>
      <c r="M1255" s="36">
        <v>693.28</v>
      </c>
    </row>
    <row r="1256" spans="3:13" x14ac:dyDescent="0.25">
      <c r="C1256" s="15">
        <f t="shared" si="47"/>
        <v>44926</v>
      </c>
      <c r="D1256" s="35">
        <v>44894</v>
      </c>
      <c r="E1256" s="36">
        <v>296022.19</v>
      </c>
      <c r="F1256" s="36">
        <v>34098.22</v>
      </c>
      <c r="G1256" s="36">
        <v>261923.95</v>
      </c>
      <c r="H1256" s="36">
        <v>1815</v>
      </c>
      <c r="I1256" s="36">
        <v>21.2578</v>
      </c>
      <c r="J1256" s="36">
        <v>21.204000000000001</v>
      </c>
      <c r="K1256" s="36">
        <v>688.2</v>
      </c>
      <c r="L1256" s="36">
        <v>697</v>
      </c>
      <c r="M1256" s="36">
        <v>688.2</v>
      </c>
    </row>
    <row r="1257" spans="3:13" x14ac:dyDescent="0.25">
      <c r="C1257" s="15">
        <f t="shared" si="47"/>
        <v>44895</v>
      </c>
      <c r="D1257" s="35">
        <v>44893</v>
      </c>
      <c r="E1257" s="36">
        <v>296882.03000000003</v>
      </c>
      <c r="F1257" s="36">
        <v>35171.4</v>
      </c>
      <c r="G1257" s="36">
        <v>261710.61</v>
      </c>
      <c r="H1257" s="36">
        <v>83</v>
      </c>
      <c r="I1257" s="36">
        <v>20.935400000000001</v>
      </c>
      <c r="J1257" s="36">
        <v>20.914999999999999</v>
      </c>
      <c r="K1257" s="36">
        <v>681.99</v>
      </c>
      <c r="L1257" s="36">
        <v>692.39</v>
      </c>
      <c r="M1257" s="36">
        <v>681.99</v>
      </c>
    </row>
    <row r="1258" spans="3:13" x14ac:dyDescent="0.25">
      <c r="C1258" s="15">
        <f t="shared" si="47"/>
        <v>44895</v>
      </c>
      <c r="D1258" s="35">
        <v>44892</v>
      </c>
      <c r="E1258" s="36">
        <v>296930.69</v>
      </c>
      <c r="F1258" s="36">
        <v>35171.4</v>
      </c>
      <c r="G1258" s="36">
        <v>261759.28</v>
      </c>
      <c r="H1258" s="36">
        <v>0</v>
      </c>
      <c r="I1258" s="36">
        <v>21.7453</v>
      </c>
      <c r="J1258" s="36">
        <v>21.43</v>
      </c>
      <c r="K1258" s="36">
        <v>688.63</v>
      </c>
      <c r="L1258" s="36">
        <v>696.44</v>
      </c>
      <c r="M1258" s="36">
        <v>688.63</v>
      </c>
    </row>
    <row r="1259" spans="3:13" x14ac:dyDescent="0.25">
      <c r="C1259" s="15">
        <f t="shared" si="47"/>
        <v>44895</v>
      </c>
      <c r="D1259" s="35">
        <v>44891</v>
      </c>
      <c r="E1259" s="36">
        <v>296930.69</v>
      </c>
      <c r="F1259" s="36">
        <v>35171.4</v>
      </c>
      <c r="G1259" s="36">
        <v>261759.28</v>
      </c>
      <c r="H1259" s="36">
        <v>0</v>
      </c>
      <c r="I1259" s="36">
        <v>21.7453</v>
      </c>
      <c r="J1259" s="36">
        <v>21.43</v>
      </c>
      <c r="K1259" s="36">
        <v>688.63</v>
      </c>
      <c r="L1259" s="36">
        <v>696.44</v>
      </c>
      <c r="M1259" s="36">
        <v>688.63</v>
      </c>
    </row>
    <row r="1260" spans="3:13" x14ac:dyDescent="0.25">
      <c r="C1260" s="15">
        <f t="shared" si="47"/>
        <v>44895</v>
      </c>
      <c r="D1260" s="35">
        <v>44890</v>
      </c>
      <c r="E1260" s="36">
        <v>296930.69</v>
      </c>
      <c r="F1260" s="36">
        <v>35171.4</v>
      </c>
      <c r="G1260" s="36">
        <v>261759.28</v>
      </c>
      <c r="H1260" s="36">
        <v>0</v>
      </c>
      <c r="I1260" s="36">
        <v>21.7453</v>
      </c>
      <c r="J1260" s="36">
        <v>21.43</v>
      </c>
      <c r="K1260" s="36">
        <v>688.63</v>
      </c>
      <c r="L1260" s="36">
        <v>696.44</v>
      </c>
      <c r="M1260" s="36">
        <v>688.63</v>
      </c>
    </row>
    <row r="1261" spans="3:13" x14ac:dyDescent="0.25">
      <c r="C1261" s="15">
        <f t="shared" si="47"/>
        <v>44895</v>
      </c>
      <c r="D1261" s="35">
        <v>44889</v>
      </c>
      <c r="E1261" s="36">
        <v>296617.34000000003</v>
      </c>
      <c r="F1261" s="36">
        <v>35738.639999999999</v>
      </c>
      <c r="G1261" s="36">
        <v>260878.72</v>
      </c>
      <c r="H1261" s="36">
        <v>0</v>
      </c>
      <c r="I1261" s="36">
        <v>21.527000000000001</v>
      </c>
      <c r="J1261" s="36">
        <v>21.367000000000001</v>
      </c>
      <c r="K1261" s="36">
        <v>688.06</v>
      </c>
      <c r="L1261" s="36">
        <v>697.71</v>
      </c>
      <c r="M1261" s="36">
        <v>688.06</v>
      </c>
    </row>
    <row r="1262" spans="3:13" x14ac:dyDescent="0.25">
      <c r="C1262" s="15">
        <f t="shared" si="47"/>
        <v>44895</v>
      </c>
      <c r="D1262" s="35">
        <v>44888</v>
      </c>
      <c r="E1262" s="36">
        <v>296617.34000000003</v>
      </c>
      <c r="F1262" s="36">
        <v>35738.639999999999</v>
      </c>
      <c r="G1262" s="36">
        <v>260878.72</v>
      </c>
      <c r="H1262" s="36">
        <v>76</v>
      </c>
      <c r="I1262" s="36">
        <v>21.538</v>
      </c>
      <c r="J1262" s="36">
        <v>21.367000000000001</v>
      </c>
      <c r="K1262" s="36">
        <v>675.09</v>
      </c>
      <c r="L1262" s="36">
        <v>640.74</v>
      </c>
      <c r="M1262" s="36">
        <v>675.09</v>
      </c>
    </row>
    <row r="1263" spans="3:13" x14ac:dyDescent="0.25">
      <c r="C1263" s="15">
        <f t="shared" si="47"/>
        <v>44895</v>
      </c>
      <c r="D1263" s="35">
        <v>44887</v>
      </c>
      <c r="E1263" s="36">
        <v>295400.15999999997</v>
      </c>
      <c r="F1263" s="36">
        <v>35749.06</v>
      </c>
      <c r="G1263" s="36">
        <v>259651.09</v>
      </c>
      <c r="H1263" s="36">
        <v>9</v>
      </c>
      <c r="I1263" s="36">
        <v>21.085000000000001</v>
      </c>
      <c r="J1263" s="36">
        <v>21.048999999999999</v>
      </c>
      <c r="K1263" s="36">
        <v>676.34</v>
      </c>
      <c r="L1263" s="36">
        <v>642.59</v>
      </c>
      <c r="M1263" s="36">
        <v>676.34</v>
      </c>
    </row>
    <row r="1264" spans="3:13" x14ac:dyDescent="0.25">
      <c r="C1264" s="15">
        <f t="shared" si="47"/>
        <v>44895</v>
      </c>
      <c r="D1264" s="35">
        <v>44886</v>
      </c>
      <c r="E1264" s="36">
        <v>296220.06</v>
      </c>
      <c r="F1264" s="36">
        <v>35749.06</v>
      </c>
      <c r="G1264" s="36">
        <v>260471.02</v>
      </c>
      <c r="H1264" s="36">
        <v>7</v>
      </c>
      <c r="I1264" s="36">
        <v>20.8505</v>
      </c>
      <c r="J1264" s="36">
        <v>20.872</v>
      </c>
      <c r="K1264" s="36">
        <v>671</v>
      </c>
      <c r="L1264" s="36">
        <v>640.29999999999995</v>
      </c>
      <c r="M1264" s="36">
        <v>671</v>
      </c>
    </row>
    <row r="1265" spans="3:13" x14ac:dyDescent="0.25">
      <c r="C1265" s="15">
        <f t="shared" si="47"/>
        <v>44895</v>
      </c>
      <c r="D1265" s="35">
        <v>44885</v>
      </c>
      <c r="E1265" s="36">
        <v>294377.21999999997</v>
      </c>
      <c r="F1265" s="36">
        <v>35957.25</v>
      </c>
      <c r="G1265" s="36">
        <v>258419.97</v>
      </c>
      <c r="H1265" s="36">
        <v>0</v>
      </c>
      <c r="I1265" s="36">
        <v>20.941500000000001</v>
      </c>
      <c r="J1265" s="36">
        <v>20.997</v>
      </c>
      <c r="K1265" s="36">
        <v>680.92</v>
      </c>
      <c r="L1265" s="36">
        <v>644.4</v>
      </c>
      <c r="M1265" s="36">
        <v>680.92</v>
      </c>
    </row>
    <row r="1266" spans="3:13" x14ac:dyDescent="0.25">
      <c r="C1266" s="15">
        <f t="shared" si="47"/>
        <v>44895</v>
      </c>
      <c r="D1266" s="35">
        <v>44884</v>
      </c>
      <c r="E1266" s="36">
        <v>294377.21999999997</v>
      </c>
      <c r="F1266" s="36">
        <v>35957.25</v>
      </c>
      <c r="G1266" s="36">
        <v>258419.97</v>
      </c>
      <c r="H1266" s="36">
        <v>0</v>
      </c>
      <c r="I1266" s="36">
        <v>20.941500000000001</v>
      </c>
      <c r="J1266" s="36">
        <v>20.997</v>
      </c>
      <c r="K1266" s="36">
        <v>680.92</v>
      </c>
      <c r="L1266" s="36">
        <v>644.4</v>
      </c>
      <c r="M1266" s="36">
        <v>680.92</v>
      </c>
    </row>
    <row r="1267" spans="3:13" x14ac:dyDescent="0.25">
      <c r="C1267" s="15">
        <f t="shared" si="47"/>
        <v>44895</v>
      </c>
      <c r="D1267" s="35">
        <v>44883</v>
      </c>
      <c r="E1267" s="36">
        <v>294377.21999999997</v>
      </c>
      <c r="F1267" s="36">
        <v>35957.25</v>
      </c>
      <c r="G1267" s="36">
        <v>258419.97</v>
      </c>
      <c r="H1267" s="36">
        <v>168</v>
      </c>
      <c r="I1267" s="36">
        <v>20.941500000000001</v>
      </c>
      <c r="J1267" s="36">
        <v>20.997</v>
      </c>
      <c r="K1267" s="36">
        <v>680.92</v>
      </c>
      <c r="L1267" s="36">
        <v>644.4</v>
      </c>
      <c r="M1267" s="36">
        <v>680.92</v>
      </c>
    </row>
    <row r="1268" spans="3:13" x14ac:dyDescent="0.25">
      <c r="C1268" s="15">
        <f t="shared" si="47"/>
        <v>44895</v>
      </c>
      <c r="D1268" s="35">
        <v>44882</v>
      </c>
      <c r="E1268" s="36">
        <v>295077.94</v>
      </c>
      <c r="F1268" s="36">
        <v>35213.33</v>
      </c>
      <c r="G1268" s="36">
        <v>259864.61</v>
      </c>
      <c r="H1268" s="36">
        <v>0</v>
      </c>
      <c r="I1268" s="36">
        <v>20.956</v>
      </c>
      <c r="J1268" s="36">
        <v>20.975000000000001</v>
      </c>
      <c r="K1268" s="36">
        <v>684.71</v>
      </c>
      <c r="L1268" s="36">
        <v>640.98</v>
      </c>
      <c r="M1268" s="36">
        <v>684.71</v>
      </c>
    </row>
    <row r="1269" spans="3:13" x14ac:dyDescent="0.25">
      <c r="C1269" s="15">
        <f t="shared" si="47"/>
        <v>44895</v>
      </c>
      <c r="D1269" s="35">
        <v>44881</v>
      </c>
      <c r="E1269" s="36">
        <v>296625.25</v>
      </c>
      <c r="F1269" s="36">
        <v>35283.97</v>
      </c>
      <c r="G1269" s="36">
        <v>261341.28</v>
      </c>
      <c r="H1269" s="36">
        <v>11</v>
      </c>
      <c r="I1269" s="36">
        <v>21.471599999999999</v>
      </c>
      <c r="J1269" s="36">
        <v>21.524000000000001</v>
      </c>
      <c r="K1269" s="36">
        <v>691.58</v>
      </c>
      <c r="L1269" s="36">
        <v>646.36</v>
      </c>
      <c r="M1269" s="36">
        <v>691.58</v>
      </c>
    </row>
    <row r="1270" spans="3:13" x14ac:dyDescent="0.25">
      <c r="C1270" s="15">
        <f t="shared" si="47"/>
        <v>44895</v>
      </c>
      <c r="D1270" s="35">
        <v>44880</v>
      </c>
      <c r="E1270" s="36">
        <v>296586.71999999997</v>
      </c>
      <c r="F1270" s="36">
        <v>35322.78</v>
      </c>
      <c r="G1270" s="36">
        <v>261263.95</v>
      </c>
      <c r="H1270" s="36">
        <v>17</v>
      </c>
      <c r="I1270" s="36">
        <v>21.567799999999998</v>
      </c>
      <c r="J1270" s="36">
        <v>21.518000000000001</v>
      </c>
      <c r="K1270" s="36">
        <v>701.3</v>
      </c>
      <c r="L1270" s="36">
        <v>651.20000000000005</v>
      </c>
      <c r="M1270" s="36">
        <v>701.3</v>
      </c>
    </row>
    <row r="1271" spans="3:13" x14ac:dyDescent="0.25">
      <c r="C1271" s="15">
        <f t="shared" si="47"/>
        <v>44895</v>
      </c>
      <c r="D1271" s="35">
        <v>44879</v>
      </c>
      <c r="E1271" s="36">
        <v>297012.31</v>
      </c>
      <c r="F1271" s="36">
        <v>35322.78</v>
      </c>
      <c r="G1271" s="36">
        <v>261689.55</v>
      </c>
      <c r="H1271" s="36">
        <v>17</v>
      </c>
      <c r="I1271" s="36">
        <v>21.983000000000001</v>
      </c>
      <c r="J1271" s="36">
        <v>22.113</v>
      </c>
      <c r="K1271" s="36">
        <v>693.73</v>
      </c>
      <c r="L1271" s="36">
        <v>649.03</v>
      </c>
      <c r="M1271" s="36">
        <v>693.73</v>
      </c>
    </row>
    <row r="1272" spans="3:13" x14ac:dyDescent="0.25">
      <c r="C1272" s="15">
        <f t="shared" si="47"/>
        <v>44895</v>
      </c>
      <c r="D1272" s="35">
        <v>44878</v>
      </c>
      <c r="E1272" s="36">
        <v>298070.69</v>
      </c>
      <c r="F1272" s="36">
        <v>35322.78</v>
      </c>
      <c r="G1272" s="36">
        <v>262747.90999999997</v>
      </c>
      <c r="H1272" s="36">
        <v>0</v>
      </c>
      <c r="I1272" s="36">
        <v>21.7043</v>
      </c>
      <c r="J1272" s="36">
        <v>21.667000000000002</v>
      </c>
      <c r="K1272" s="36">
        <v>700.97</v>
      </c>
      <c r="L1272" s="36">
        <v>646.44000000000005</v>
      </c>
      <c r="M1272" s="36">
        <v>700.97</v>
      </c>
    </row>
    <row r="1273" spans="3:13" x14ac:dyDescent="0.25">
      <c r="C1273" s="15">
        <f t="shared" si="47"/>
        <v>44895</v>
      </c>
      <c r="D1273" s="35">
        <v>44877</v>
      </c>
      <c r="E1273" s="36">
        <v>298070.69</v>
      </c>
      <c r="F1273" s="36">
        <v>35322.78</v>
      </c>
      <c r="G1273" s="36">
        <v>262747.90999999997</v>
      </c>
      <c r="H1273" s="36">
        <v>0</v>
      </c>
      <c r="I1273" s="36">
        <v>21.7043</v>
      </c>
      <c r="J1273" s="36">
        <v>21.667000000000002</v>
      </c>
      <c r="K1273" s="36">
        <v>700.97</v>
      </c>
      <c r="L1273" s="36">
        <v>646.44000000000005</v>
      </c>
      <c r="M1273" s="36">
        <v>700.97</v>
      </c>
    </row>
    <row r="1274" spans="3:13" x14ac:dyDescent="0.25">
      <c r="C1274" s="15">
        <f t="shared" si="47"/>
        <v>44895</v>
      </c>
      <c r="D1274" s="35">
        <v>44876</v>
      </c>
      <c r="E1274" s="36">
        <v>298070.69</v>
      </c>
      <c r="F1274" s="36">
        <v>35322.78</v>
      </c>
      <c r="G1274" s="36">
        <v>262747.90999999997</v>
      </c>
      <c r="H1274" s="36">
        <v>2</v>
      </c>
      <c r="I1274" s="36">
        <v>21.7043</v>
      </c>
      <c r="J1274" s="36">
        <v>21.667000000000002</v>
      </c>
      <c r="K1274" s="36">
        <v>700.97</v>
      </c>
      <c r="L1274" s="36">
        <v>646.44000000000005</v>
      </c>
      <c r="M1274" s="36">
        <v>700.97</v>
      </c>
    </row>
    <row r="1275" spans="3:13" x14ac:dyDescent="0.25">
      <c r="C1275" s="15">
        <f t="shared" si="47"/>
        <v>44895</v>
      </c>
      <c r="D1275" s="35">
        <v>44875</v>
      </c>
      <c r="E1275" s="36">
        <v>298715.06</v>
      </c>
      <c r="F1275" s="36">
        <v>35697.56</v>
      </c>
      <c r="G1275" s="36">
        <v>263017.5</v>
      </c>
      <c r="H1275" s="36">
        <v>10</v>
      </c>
      <c r="I1275" s="36">
        <v>21.680499999999999</v>
      </c>
      <c r="J1275" s="36">
        <v>21.702000000000002</v>
      </c>
      <c r="K1275" s="36">
        <v>682.95</v>
      </c>
      <c r="L1275" s="36">
        <v>638.41999999999996</v>
      </c>
      <c r="M1275" s="36">
        <v>682.95</v>
      </c>
    </row>
    <row r="1276" spans="3:13" x14ac:dyDescent="0.25">
      <c r="C1276" s="15">
        <f t="shared" si="47"/>
        <v>44895</v>
      </c>
      <c r="D1276" s="35">
        <v>44874</v>
      </c>
      <c r="E1276" s="36">
        <v>299754.38</v>
      </c>
      <c r="F1276" s="36">
        <v>35423.620000000003</v>
      </c>
      <c r="G1276" s="36">
        <v>264330.75</v>
      </c>
      <c r="H1276" s="36">
        <v>58</v>
      </c>
      <c r="I1276" s="36">
        <v>21.053000000000001</v>
      </c>
      <c r="J1276" s="36">
        <v>21.327000000000002</v>
      </c>
      <c r="K1276" s="36">
        <v>675.59</v>
      </c>
      <c r="L1276" s="36">
        <v>633.61</v>
      </c>
      <c r="M1276" s="36">
        <v>675.59</v>
      </c>
    </row>
    <row r="1277" spans="3:13" x14ac:dyDescent="0.25">
      <c r="C1277" s="15">
        <f t="shared" si="47"/>
        <v>44895</v>
      </c>
      <c r="D1277" s="35">
        <v>44873</v>
      </c>
      <c r="E1277" s="36">
        <v>298433.40999999997</v>
      </c>
      <c r="F1277" s="36">
        <v>34848.879999999997</v>
      </c>
      <c r="G1277" s="36">
        <v>263584.5</v>
      </c>
      <c r="H1277" s="36">
        <v>126</v>
      </c>
      <c r="I1277" s="36">
        <v>21.3535</v>
      </c>
      <c r="J1277" s="36">
        <v>21.501999999999999</v>
      </c>
      <c r="K1277" s="36">
        <v>661</v>
      </c>
      <c r="L1277" s="36">
        <v>634.58000000000004</v>
      </c>
      <c r="M1277" s="36">
        <v>661</v>
      </c>
    </row>
    <row r="1278" spans="3:13" x14ac:dyDescent="0.25">
      <c r="C1278" s="15">
        <f t="shared" si="47"/>
        <v>44895</v>
      </c>
      <c r="D1278" s="35">
        <v>44872</v>
      </c>
      <c r="E1278" s="36">
        <v>299491.65999999997</v>
      </c>
      <c r="F1278" s="36">
        <v>34848.879999999997</v>
      </c>
      <c r="G1278" s="36">
        <v>264642.75</v>
      </c>
      <c r="H1278" s="36">
        <v>0</v>
      </c>
      <c r="I1278" s="36">
        <v>20.798999999999999</v>
      </c>
      <c r="J1278" s="36">
        <v>20.919</v>
      </c>
      <c r="K1278" s="36">
        <v>650.28</v>
      </c>
      <c r="L1278" s="36">
        <v>634.52</v>
      </c>
      <c r="M1278" s="36">
        <v>650.28</v>
      </c>
    </row>
    <row r="1279" spans="3:13" x14ac:dyDescent="0.25">
      <c r="C1279" s="15">
        <f t="shared" si="47"/>
        <v>44895</v>
      </c>
      <c r="D1279" s="35">
        <v>44871</v>
      </c>
      <c r="E1279" s="36">
        <v>300390.81</v>
      </c>
      <c r="F1279" s="36">
        <v>34810.379999999997</v>
      </c>
      <c r="G1279" s="36">
        <v>265580.44</v>
      </c>
      <c r="H1279" s="36">
        <v>0</v>
      </c>
      <c r="I1279" s="36">
        <v>20.858499999999999</v>
      </c>
      <c r="J1279" s="36">
        <v>20.783999999999999</v>
      </c>
      <c r="K1279" s="36">
        <v>636.32000000000005</v>
      </c>
      <c r="L1279" s="36">
        <v>638.54</v>
      </c>
      <c r="M1279" s="36">
        <v>636.32000000000005</v>
      </c>
    </row>
    <row r="1280" spans="3:13" x14ac:dyDescent="0.25">
      <c r="C1280" s="15">
        <f t="shared" si="47"/>
        <v>44895</v>
      </c>
      <c r="D1280" s="35">
        <v>44870</v>
      </c>
      <c r="E1280" s="36">
        <v>300390.81</v>
      </c>
      <c r="F1280" s="36">
        <v>34810.379999999997</v>
      </c>
      <c r="G1280" s="36">
        <v>265580.44</v>
      </c>
      <c r="H1280" s="36">
        <v>0</v>
      </c>
      <c r="I1280" s="36">
        <v>20.858499999999999</v>
      </c>
      <c r="J1280" s="36">
        <v>20.783999999999999</v>
      </c>
      <c r="K1280" s="36">
        <v>636.32000000000005</v>
      </c>
      <c r="L1280" s="36">
        <v>638.54</v>
      </c>
      <c r="M1280" s="36">
        <v>636.32000000000005</v>
      </c>
    </row>
    <row r="1281" spans="3:13" x14ac:dyDescent="0.25">
      <c r="C1281" s="15">
        <f t="shared" si="47"/>
        <v>44895</v>
      </c>
      <c r="D1281" s="35">
        <v>44869</v>
      </c>
      <c r="E1281" s="36">
        <v>300390.81</v>
      </c>
      <c r="F1281" s="36">
        <v>34810.379999999997</v>
      </c>
      <c r="G1281" s="36">
        <v>265580.44</v>
      </c>
      <c r="H1281" s="36">
        <v>7</v>
      </c>
      <c r="I1281" s="36">
        <v>20.858499999999999</v>
      </c>
      <c r="J1281" s="36">
        <v>20.783999999999999</v>
      </c>
      <c r="K1281" s="36">
        <v>636.32000000000005</v>
      </c>
      <c r="L1281" s="36">
        <v>638.54</v>
      </c>
      <c r="M1281" s="36">
        <v>636.32000000000005</v>
      </c>
    </row>
    <row r="1282" spans="3:13" x14ac:dyDescent="0.25">
      <c r="C1282" s="15">
        <f t="shared" si="47"/>
        <v>44895</v>
      </c>
      <c r="D1282" s="35">
        <v>44868</v>
      </c>
      <c r="E1282" s="36">
        <v>299214.5</v>
      </c>
      <c r="F1282" s="36">
        <v>34810.379999999997</v>
      </c>
      <c r="G1282" s="36">
        <v>264404.13</v>
      </c>
      <c r="H1282" s="36">
        <v>0</v>
      </c>
      <c r="I1282" s="36">
        <v>19.471499999999999</v>
      </c>
      <c r="J1282" s="36">
        <v>19.43</v>
      </c>
      <c r="K1282" s="36">
        <v>629.04999999999995</v>
      </c>
      <c r="L1282" s="36">
        <v>628.36</v>
      </c>
      <c r="M1282" s="36">
        <v>629.04999999999995</v>
      </c>
    </row>
    <row r="1283" spans="3:13" x14ac:dyDescent="0.25">
      <c r="C1283" s="15">
        <f t="shared" si="47"/>
        <v>44895</v>
      </c>
      <c r="D1283" s="35">
        <v>44867</v>
      </c>
      <c r="E1283" s="36">
        <v>299439.09000000003</v>
      </c>
      <c r="F1283" s="36">
        <v>34711.89</v>
      </c>
      <c r="G1283" s="36">
        <v>264727.19</v>
      </c>
      <c r="H1283" s="36">
        <v>63</v>
      </c>
      <c r="I1283" s="36">
        <v>19.228999999999999</v>
      </c>
      <c r="J1283" s="36">
        <v>19.594000000000001</v>
      </c>
      <c r="K1283" s="36">
        <v>634.71</v>
      </c>
      <c r="L1283" s="36">
        <v>637.59</v>
      </c>
      <c r="M1283" s="36">
        <v>634.71</v>
      </c>
    </row>
    <row r="1284" spans="3:13" x14ac:dyDescent="0.25">
      <c r="C1284" s="15">
        <f t="shared" si="47"/>
        <v>44895</v>
      </c>
      <c r="D1284" s="35">
        <v>44866</v>
      </c>
      <c r="E1284" s="36">
        <v>299703.56</v>
      </c>
      <c r="F1284" s="36">
        <v>34711.89</v>
      </c>
      <c r="G1284" s="36">
        <v>264991.65999999997</v>
      </c>
      <c r="H1284" s="36">
        <v>7</v>
      </c>
      <c r="I1284" s="36">
        <v>19.627800000000001</v>
      </c>
      <c r="J1284" s="36">
        <v>19.667000000000002</v>
      </c>
      <c r="K1284" s="36">
        <v>627.28</v>
      </c>
      <c r="L1284" s="36">
        <v>623.02</v>
      </c>
      <c r="M1284" s="36">
        <v>627.28</v>
      </c>
    </row>
    <row r="1285" spans="3:13" x14ac:dyDescent="0.25">
      <c r="C1285" s="15">
        <f t="shared" si="47"/>
        <v>44865</v>
      </c>
      <c r="D1285" s="35">
        <v>44865</v>
      </c>
      <c r="E1285" s="36">
        <v>301160.06</v>
      </c>
      <c r="F1285" s="36">
        <v>34741.449999999997</v>
      </c>
      <c r="G1285" s="36">
        <v>266418.63</v>
      </c>
      <c r="H1285" s="36">
        <v>73</v>
      </c>
      <c r="I1285" s="36">
        <v>19.1645</v>
      </c>
      <c r="J1285" s="36">
        <v>19.119</v>
      </c>
      <c r="K1285" s="36">
        <v>617.25</v>
      </c>
      <c r="L1285" s="36">
        <v>620.66999999999996</v>
      </c>
      <c r="M1285" s="36">
        <v>617.25</v>
      </c>
    </row>
    <row r="1286" spans="3:13" x14ac:dyDescent="0.25">
      <c r="C1286" s="15">
        <f t="shared" si="47"/>
        <v>44865</v>
      </c>
      <c r="D1286" s="35">
        <v>44864</v>
      </c>
      <c r="E1286" s="36">
        <v>301194.56</v>
      </c>
      <c r="F1286" s="36">
        <v>35527.660000000003</v>
      </c>
      <c r="G1286" s="36">
        <v>265666.90999999997</v>
      </c>
      <c r="H1286" s="36">
        <v>0</v>
      </c>
      <c r="I1286" s="36">
        <v>19.259499999999999</v>
      </c>
      <c r="J1286" s="36">
        <v>19.146999999999998</v>
      </c>
      <c r="K1286" s="36">
        <v>630.27</v>
      </c>
      <c r="L1286" s="36">
        <v>635.23</v>
      </c>
      <c r="M1286" s="36">
        <v>630.27</v>
      </c>
    </row>
    <row r="1287" spans="3:13" x14ac:dyDescent="0.25">
      <c r="C1287" s="15">
        <f t="shared" si="47"/>
        <v>44865</v>
      </c>
      <c r="D1287" s="35">
        <v>44863</v>
      </c>
      <c r="E1287" s="36">
        <v>301194.56</v>
      </c>
      <c r="F1287" s="36">
        <v>35527.660000000003</v>
      </c>
      <c r="G1287" s="36">
        <v>265666.90999999997</v>
      </c>
      <c r="H1287" s="36">
        <v>0</v>
      </c>
      <c r="I1287" s="36">
        <v>19.259499999999999</v>
      </c>
      <c r="J1287" s="36">
        <v>19.146999999999998</v>
      </c>
      <c r="K1287" s="36">
        <v>630.27</v>
      </c>
      <c r="L1287" s="36">
        <v>635.23</v>
      </c>
      <c r="M1287" s="36">
        <v>630.27</v>
      </c>
    </row>
    <row r="1288" spans="3:13" x14ac:dyDescent="0.25">
      <c r="C1288" s="15">
        <f t="shared" si="47"/>
        <v>44865</v>
      </c>
      <c r="D1288" s="35">
        <v>44862</v>
      </c>
      <c r="E1288" s="36">
        <v>301194.56</v>
      </c>
      <c r="F1288" s="36">
        <v>35527.660000000003</v>
      </c>
      <c r="G1288" s="36">
        <v>265666.90999999997</v>
      </c>
      <c r="H1288" s="36">
        <v>11</v>
      </c>
      <c r="I1288" s="36">
        <v>19.259499999999999</v>
      </c>
      <c r="J1288" s="36">
        <v>19.146999999999998</v>
      </c>
      <c r="K1288" s="36">
        <v>630.27</v>
      </c>
      <c r="L1288" s="36">
        <v>635.23</v>
      </c>
      <c r="M1288" s="36">
        <v>630.27</v>
      </c>
    </row>
    <row r="1289" spans="3:13" x14ac:dyDescent="0.25">
      <c r="C1289" s="15">
        <f t="shared" si="47"/>
        <v>44865</v>
      </c>
      <c r="D1289" s="35">
        <v>44861</v>
      </c>
      <c r="E1289" s="36">
        <v>301773.46999999997</v>
      </c>
      <c r="F1289" s="36">
        <v>35954.07</v>
      </c>
      <c r="G1289" s="36">
        <v>265819.40999999997</v>
      </c>
      <c r="H1289" s="36">
        <v>27</v>
      </c>
      <c r="I1289" s="36">
        <v>19.601400000000002</v>
      </c>
      <c r="J1289" s="36">
        <v>19.494</v>
      </c>
      <c r="K1289" s="36">
        <v>631.21</v>
      </c>
      <c r="L1289" s="36">
        <v>631.76</v>
      </c>
      <c r="M1289" s="36">
        <v>631.21</v>
      </c>
    </row>
    <row r="1290" spans="3:13" x14ac:dyDescent="0.25">
      <c r="C1290" s="15">
        <f t="shared" si="47"/>
        <v>44865</v>
      </c>
      <c r="D1290" s="35">
        <v>44860</v>
      </c>
      <c r="E1290" s="36">
        <v>302997.88</v>
      </c>
      <c r="F1290" s="36">
        <v>35930.660000000003</v>
      </c>
      <c r="G1290" s="36">
        <v>267067.21999999997</v>
      </c>
      <c r="H1290" s="36">
        <v>233</v>
      </c>
      <c r="I1290" s="36">
        <v>19.581499999999998</v>
      </c>
      <c r="J1290" s="36">
        <v>19.486000000000001</v>
      </c>
      <c r="K1290" s="36">
        <v>637.95000000000005</v>
      </c>
      <c r="L1290" s="36">
        <v>636.69000000000005</v>
      </c>
      <c r="M1290" s="36">
        <v>637.95000000000005</v>
      </c>
    </row>
    <row r="1291" spans="3:13" x14ac:dyDescent="0.25">
      <c r="C1291" s="15">
        <f t="shared" si="47"/>
        <v>44865</v>
      </c>
      <c r="D1291" s="35">
        <v>44859</v>
      </c>
      <c r="E1291" s="36">
        <v>303062.19</v>
      </c>
      <c r="F1291" s="36">
        <v>35917.06</v>
      </c>
      <c r="G1291" s="36">
        <v>267145.13</v>
      </c>
      <c r="H1291" s="36">
        <v>4</v>
      </c>
      <c r="I1291" s="36">
        <v>19.347300000000001</v>
      </c>
      <c r="J1291" s="36">
        <v>19.349</v>
      </c>
      <c r="K1291" s="36">
        <v>625.55999999999995</v>
      </c>
      <c r="L1291" s="36">
        <v>628.30999999999995</v>
      </c>
      <c r="M1291" s="36">
        <v>625.55999999999995</v>
      </c>
    </row>
    <row r="1292" spans="3:13" x14ac:dyDescent="0.25">
      <c r="C1292" s="15">
        <f t="shared" si="47"/>
        <v>44865</v>
      </c>
      <c r="D1292" s="35">
        <v>44858</v>
      </c>
      <c r="E1292" s="36">
        <v>302771.75</v>
      </c>
      <c r="F1292" s="36">
        <v>36041.339999999997</v>
      </c>
      <c r="G1292" s="36">
        <v>266730.38</v>
      </c>
      <c r="H1292" s="36">
        <v>2</v>
      </c>
      <c r="I1292" s="36">
        <v>19.2319</v>
      </c>
      <c r="J1292" s="36">
        <v>19.189</v>
      </c>
      <c r="K1292" s="36">
        <v>617.38</v>
      </c>
      <c r="L1292" s="36">
        <v>628.79999999999995</v>
      </c>
      <c r="M1292" s="36">
        <v>617.38</v>
      </c>
    </row>
    <row r="1293" spans="3:13" x14ac:dyDescent="0.25">
      <c r="C1293" s="15">
        <f t="shared" si="47"/>
        <v>44865</v>
      </c>
      <c r="D1293" s="35">
        <v>44857</v>
      </c>
      <c r="E1293" s="36">
        <v>304090.46999999997</v>
      </c>
      <c r="F1293" s="36">
        <v>38134.400000000001</v>
      </c>
      <c r="G1293" s="36">
        <v>265956.09000000003</v>
      </c>
      <c r="H1293" s="36">
        <v>0</v>
      </c>
      <c r="I1293" s="36">
        <v>19.420999999999999</v>
      </c>
      <c r="J1293" s="36">
        <v>19.065999999999999</v>
      </c>
      <c r="K1293" s="36">
        <v>607.70000000000005</v>
      </c>
      <c r="L1293" s="36">
        <v>612.26</v>
      </c>
      <c r="M1293" s="36">
        <v>607.70000000000005</v>
      </c>
    </row>
    <row r="1294" spans="3:13" x14ac:dyDescent="0.25">
      <c r="C1294" s="15">
        <f t="shared" si="47"/>
        <v>44865</v>
      </c>
      <c r="D1294" s="35">
        <v>44856</v>
      </c>
      <c r="E1294" s="36">
        <v>304090.46999999997</v>
      </c>
      <c r="F1294" s="36">
        <v>38134.400000000001</v>
      </c>
      <c r="G1294" s="36">
        <v>265956.09000000003</v>
      </c>
      <c r="H1294" s="36">
        <v>0</v>
      </c>
      <c r="I1294" s="36">
        <v>19.420999999999999</v>
      </c>
      <c r="J1294" s="36">
        <v>19.065999999999999</v>
      </c>
      <c r="K1294" s="36">
        <v>607.70000000000005</v>
      </c>
      <c r="L1294" s="36">
        <v>612.26</v>
      </c>
      <c r="M1294" s="36">
        <v>607.70000000000005</v>
      </c>
    </row>
    <row r="1295" spans="3:13" x14ac:dyDescent="0.25">
      <c r="C1295" s="15">
        <f t="shared" si="47"/>
        <v>44865</v>
      </c>
      <c r="D1295" s="35">
        <v>44855</v>
      </c>
      <c r="E1295" s="36">
        <v>304090.46999999997</v>
      </c>
      <c r="F1295" s="36">
        <v>38134.400000000001</v>
      </c>
      <c r="G1295" s="36">
        <v>265956.09000000003</v>
      </c>
      <c r="H1295" s="36">
        <v>6</v>
      </c>
      <c r="I1295" s="36">
        <v>19.420999999999999</v>
      </c>
      <c r="J1295" s="36">
        <v>19.065999999999999</v>
      </c>
      <c r="K1295" s="36">
        <v>607.70000000000005</v>
      </c>
      <c r="L1295" s="36">
        <v>612.26</v>
      </c>
      <c r="M1295" s="36">
        <v>607.70000000000005</v>
      </c>
    </row>
    <row r="1296" spans="3:13" x14ac:dyDescent="0.25">
      <c r="C1296" s="15">
        <f t="shared" si="47"/>
        <v>44865</v>
      </c>
      <c r="D1296" s="35">
        <v>44854</v>
      </c>
      <c r="E1296" s="36">
        <v>305263.21999999997</v>
      </c>
      <c r="F1296" s="36">
        <v>38134.400000000001</v>
      </c>
      <c r="G1296" s="36">
        <v>267128.84000000003</v>
      </c>
      <c r="H1296" s="36">
        <v>12</v>
      </c>
      <c r="I1296" s="36">
        <v>18.6709</v>
      </c>
      <c r="J1296" s="36">
        <v>18.689</v>
      </c>
      <c r="K1296" s="36">
        <v>604.34</v>
      </c>
      <c r="L1296" s="36">
        <v>613.63</v>
      </c>
      <c r="M1296" s="36">
        <v>604.34</v>
      </c>
    </row>
    <row r="1297" spans="3:13" x14ac:dyDescent="0.25">
      <c r="C1297" s="15">
        <f t="shared" si="47"/>
        <v>44865</v>
      </c>
      <c r="D1297" s="35">
        <v>44853</v>
      </c>
      <c r="E1297" s="36">
        <v>306310.63</v>
      </c>
      <c r="F1297" s="36">
        <v>38134.400000000001</v>
      </c>
      <c r="G1297" s="36">
        <v>268176.21999999997</v>
      </c>
      <c r="H1297" s="36">
        <v>3</v>
      </c>
      <c r="I1297" s="36">
        <v>18.463799999999999</v>
      </c>
      <c r="J1297" s="36">
        <v>18.359000000000002</v>
      </c>
      <c r="K1297" s="36">
        <v>607.16</v>
      </c>
      <c r="L1297" s="36">
        <v>612.41999999999996</v>
      </c>
      <c r="M1297" s="36">
        <v>607.16</v>
      </c>
    </row>
    <row r="1298" spans="3:13" x14ac:dyDescent="0.25">
      <c r="C1298" s="15">
        <f t="shared" si="47"/>
        <v>44865</v>
      </c>
      <c r="D1298" s="35">
        <v>44852</v>
      </c>
      <c r="E1298" s="36">
        <v>307169.53000000003</v>
      </c>
      <c r="F1298" s="36">
        <v>38779.53</v>
      </c>
      <c r="G1298" s="36">
        <v>268390</v>
      </c>
      <c r="H1298" s="36">
        <v>0</v>
      </c>
      <c r="I1298" s="36">
        <v>18.734999999999999</v>
      </c>
      <c r="J1298" s="36">
        <v>18.600000000000001</v>
      </c>
      <c r="K1298" s="36">
        <v>610.91999999999996</v>
      </c>
      <c r="L1298" s="36">
        <v>635.35</v>
      </c>
      <c r="M1298" s="36">
        <v>610.91999999999996</v>
      </c>
    </row>
    <row r="1299" spans="3:13" x14ac:dyDescent="0.25">
      <c r="C1299" s="15">
        <f t="shared" si="47"/>
        <v>44865</v>
      </c>
      <c r="D1299" s="35">
        <v>44851</v>
      </c>
      <c r="E1299" s="36">
        <v>308382.46999999997</v>
      </c>
      <c r="F1299" s="36">
        <v>38779.53</v>
      </c>
      <c r="G1299" s="36">
        <v>269602.90999999997</v>
      </c>
      <c r="H1299" s="36">
        <v>2</v>
      </c>
      <c r="I1299" s="36">
        <v>18.6539</v>
      </c>
      <c r="J1299" s="36">
        <v>18.719000000000001</v>
      </c>
      <c r="K1299" s="36">
        <v>607.38</v>
      </c>
      <c r="L1299" s="36">
        <v>635.86</v>
      </c>
      <c r="M1299" s="36">
        <v>607.38</v>
      </c>
    </row>
    <row r="1300" spans="3:13" x14ac:dyDescent="0.25">
      <c r="C1300" s="15">
        <f t="shared" si="47"/>
        <v>44865</v>
      </c>
      <c r="D1300" s="35">
        <v>44850</v>
      </c>
      <c r="E1300" s="36">
        <v>309122.94</v>
      </c>
      <c r="F1300" s="36">
        <v>40077.360000000001</v>
      </c>
      <c r="G1300" s="36">
        <v>269045.59000000003</v>
      </c>
      <c r="H1300" s="36">
        <v>0</v>
      </c>
      <c r="I1300" s="36">
        <v>18.277000000000001</v>
      </c>
      <c r="J1300" s="36">
        <v>18.071000000000002</v>
      </c>
      <c r="K1300" s="36">
        <v>613</v>
      </c>
      <c r="L1300" s="36">
        <v>636.22</v>
      </c>
      <c r="M1300" s="36">
        <v>613</v>
      </c>
    </row>
    <row r="1301" spans="3:13" x14ac:dyDescent="0.25">
      <c r="C1301" s="15">
        <f t="shared" si="47"/>
        <v>44865</v>
      </c>
      <c r="D1301" s="35">
        <v>44849</v>
      </c>
      <c r="E1301" s="36">
        <v>309122.94</v>
      </c>
      <c r="F1301" s="36">
        <v>40077.360000000001</v>
      </c>
      <c r="G1301" s="36">
        <v>269045.59000000003</v>
      </c>
      <c r="H1301" s="36">
        <v>0</v>
      </c>
      <c r="I1301" s="36">
        <v>18.277000000000001</v>
      </c>
      <c r="J1301" s="36">
        <v>18.071000000000002</v>
      </c>
      <c r="K1301" s="36">
        <v>613</v>
      </c>
      <c r="L1301" s="36">
        <v>636.22</v>
      </c>
      <c r="M1301" s="36">
        <v>613</v>
      </c>
    </row>
    <row r="1302" spans="3:13" x14ac:dyDescent="0.25">
      <c r="C1302" s="15">
        <f t="shared" si="47"/>
        <v>44865</v>
      </c>
      <c r="D1302" s="35">
        <v>44848</v>
      </c>
      <c r="E1302" s="36">
        <v>309122.94</v>
      </c>
      <c r="F1302" s="36">
        <v>40077.360000000001</v>
      </c>
      <c r="G1302" s="36">
        <v>269045.59000000003</v>
      </c>
      <c r="H1302" s="36">
        <v>9</v>
      </c>
      <c r="I1302" s="36">
        <v>18.277000000000001</v>
      </c>
      <c r="J1302" s="36">
        <v>18.071000000000002</v>
      </c>
      <c r="K1302" s="36">
        <v>613</v>
      </c>
      <c r="L1302" s="36">
        <v>636.22</v>
      </c>
      <c r="M1302" s="36">
        <v>613</v>
      </c>
    </row>
    <row r="1303" spans="3:13" x14ac:dyDescent="0.25">
      <c r="C1303" s="15">
        <f t="shared" si="47"/>
        <v>44865</v>
      </c>
      <c r="D1303" s="35">
        <v>44847</v>
      </c>
      <c r="E1303" s="36">
        <v>309404.46999999997</v>
      </c>
      <c r="F1303" s="36">
        <v>40082.080000000002</v>
      </c>
      <c r="G1303" s="36">
        <v>269322.40999999997</v>
      </c>
      <c r="H1303" s="36">
        <v>0</v>
      </c>
      <c r="I1303" s="36">
        <v>18.894500000000001</v>
      </c>
      <c r="J1303" s="36">
        <v>18.917999999999999</v>
      </c>
      <c r="K1303" s="36">
        <v>619.57000000000005</v>
      </c>
      <c r="L1303" s="36">
        <v>638.26</v>
      </c>
      <c r="M1303" s="36">
        <v>619.57000000000005</v>
      </c>
    </row>
    <row r="1304" spans="3:13" x14ac:dyDescent="0.25">
      <c r="C1304" s="15">
        <f t="shared" si="47"/>
        <v>44865</v>
      </c>
      <c r="D1304" s="35">
        <v>44846</v>
      </c>
      <c r="E1304" s="36">
        <v>310422.56</v>
      </c>
      <c r="F1304" s="36">
        <v>40082.080000000002</v>
      </c>
      <c r="G1304" s="36">
        <v>270340.46999999997</v>
      </c>
      <c r="H1304" s="36">
        <v>1</v>
      </c>
      <c r="I1304" s="36">
        <v>19.022500000000001</v>
      </c>
      <c r="J1304" s="36">
        <v>18.937999999999999</v>
      </c>
      <c r="K1304" s="36">
        <v>623.99</v>
      </c>
      <c r="L1304" s="36">
        <v>637.79</v>
      </c>
      <c r="M1304" s="36">
        <v>623.99</v>
      </c>
    </row>
    <row r="1305" spans="3:13" x14ac:dyDescent="0.25">
      <c r="C1305" s="15">
        <f t="shared" si="47"/>
        <v>44865</v>
      </c>
      <c r="D1305" s="35">
        <v>44845</v>
      </c>
      <c r="E1305" s="36">
        <v>310725.19</v>
      </c>
      <c r="F1305" s="36">
        <v>40106.79</v>
      </c>
      <c r="G1305" s="36">
        <v>270618.40999999997</v>
      </c>
      <c r="H1305" s="36">
        <v>20</v>
      </c>
      <c r="I1305" s="36">
        <v>19.151</v>
      </c>
      <c r="J1305" s="36">
        <v>19.486999999999998</v>
      </c>
      <c r="K1305" s="36">
        <v>632.19000000000005</v>
      </c>
      <c r="L1305" s="36">
        <v>638.33000000000004</v>
      </c>
      <c r="M1305" s="36">
        <v>632.19000000000005</v>
      </c>
    </row>
    <row r="1306" spans="3:13" x14ac:dyDescent="0.25">
      <c r="C1306" s="15">
        <f t="shared" si="47"/>
        <v>44865</v>
      </c>
      <c r="D1306" s="35">
        <v>44844</v>
      </c>
      <c r="E1306" s="36">
        <v>311952.53000000003</v>
      </c>
      <c r="F1306" s="36">
        <v>40130.730000000003</v>
      </c>
      <c r="G1306" s="36">
        <v>271821.78000000003</v>
      </c>
      <c r="H1306" s="36">
        <v>38</v>
      </c>
      <c r="I1306" s="36">
        <v>19.607299999999999</v>
      </c>
      <c r="J1306" s="36">
        <v>19.614999999999998</v>
      </c>
      <c r="K1306" s="36">
        <v>634.62</v>
      </c>
      <c r="L1306" s="36">
        <v>639.51</v>
      </c>
      <c r="M1306" s="36">
        <v>634.62</v>
      </c>
    </row>
    <row r="1307" spans="3:13" x14ac:dyDescent="0.25">
      <c r="C1307" s="15">
        <f t="shared" si="47"/>
        <v>44865</v>
      </c>
      <c r="D1307" s="35">
        <v>44843</v>
      </c>
      <c r="E1307" s="36">
        <v>312623.90999999997</v>
      </c>
      <c r="F1307" s="36">
        <v>40116.160000000003</v>
      </c>
      <c r="G1307" s="36">
        <v>272507.75</v>
      </c>
      <c r="H1307" s="36">
        <v>0</v>
      </c>
      <c r="I1307" s="36">
        <v>20.131</v>
      </c>
      <c r="J1307" s="36">
        <v>20.254999999999999</v>
      </c>
      <c r="K1307" s="36">
        <v>615.1</v>
      </c>
      <c r="L1307" s="36">
        <v>625.64</v>
      </c>
      <c r="M1307" s="36">
        <v>615.1</v>
      </c>
    </row>
    <row r="1308" spans="3:13" x14ac:dyDescent="0.25">
      <c r="C1308" s="15">
        <f t="shared" si="47"/>
        <v>44865</v>
      </c>
      <c r="D1308" s="35">
        <v>44842</v>
      </c>
      <c r="E1308" s="36">
        <v>312623.90999999997</v>
      </c>
      <c r="F1308" s="36">
        <v>40116.160000000003</v>
      </c>
      <c r="G1308" s="36">
        <v>272507.75</v>
      </c>
      <c r="H1308" s="36">
        <v>0</v>
      </c>
      <c r="I1308" s="36">
        <v>20.131</v>
      </c>
      <c r="J1308" s="36">
        <v>20.254999999999999</v>
      </c>
      <c r="K1308" s="36">
        <v>615.1</v>
      </c>
      <c r="L1308" s="36">
        <v>625.64</v>
      </c>
      <c r="M1308" s="36">
        <v>615.1</v>
      </c>
    </row>
    <row r="1309" spans="3:13" x14ac:dyDescent="0.25">
      <c r="C1309" s="15">
        <f t="shared" si="47"/>
        <v>44865</v>
      </c>
      <c r="D1309" s="35">
        <v>44841</v>
      </c>
      <c r="E1309" s="36">
        <v>312623.90999999997</v>
      </c>
      <c r="F1309" s="36">
        <v>40116.160000000003</v>
      </c>
      <c r="G1309" s="36">
        <v>272507.75</v>
      </c>
      <c r="H1309" s="36">
        <v>38</v>
      </c>
      <c r="I1309" s="36">
        <v>20.131</v>
      </c>
      <c r="J1309" s="36">
        <v>20.254999999999999</v>
      </c>
      <c r="K1309" s="36">
        <v>615.1</v>
      </c>
      <c r="L1309" s="36">
        <v>625.64</v>
      </c>
      <c r="M1309" s="36">
        <v>615.1</v>
      </c>
    </row>
    <row r="1310" spans="3:13" x14ac:dyDescent="0.25">
      <c r="C1310" s="15">
        <f t="shared" ref="C1310:C1373" si="48">IFERROR(IF(DAY(D1310)=1,EOMONTH(D1310,0),IF(AND(EOMONTH(D1310,0)+1-D1310&lt;=3,(H1310-AVERAGE(H1311:H1320))/_xlfn.STDEV.S(H1311:H1320)&gt;3),EOMONTH(D1310,1),C1311)),C1311)</f>
        <v>44865</v>
      </c>
      <c r="D1310" s="35">
        <v>44840</v>
      </c>
      <c r="E1310" s="36">
        <v>312735.56</v>
      </c>
      <c r="F1310" s="36">
        <v>40150.449999999997</v>
      </c>
      <c r="G1310" s="36">
        <v>272585.13</v>
      </c>
      <c r="H1310" s="36">
        <v>68</v>
      </c>
      <c r="I1310" s="36">
        <v>20.6372</v>
      </c>
      <c r="J1310" s="36">
        <v>20.66</v>
      </c>
      <c r="K1310" s="36">
        <v>615.1</v>
      </c>
      <c r="L1310" s="36">
        <v>625.64</v>
      </c>
      <c r="M1310" s="36">
        <v>615.1</v>
      </c>
    </row>
    <row r="1311" spans="3:13" x14ac:dyDescent="0.25">
      <c r="C1311" s="15">
        <f t="shared" si="48"/>
        <v>44865</v>
      </c>
      <c r="D1311" s="35">
        <v>44839</v>
      </c>
      <c r="E1311" s="36">
        <v>313197.25</v>
      </c>
      <c r="F1311" s="36">
        <v>40155.410000000003</v>
      </c>
      <c r="G1311" s="36">
        <v>273041.84000000003</v>
      </c>
      <c r="H1311" s="36">
        <v>31</v>
      </c>
      <c r="I1311" s="36">
        <v>20.646100000000001</v>
      </c>
      <c r="J1311" s="36">
        <v>20.544</v>
      </c>
      <c r="K1311" s="36">
        <v>615.1</v>
      </c>
      <c r="L1311" s="36">
        <v>625.64</v>
      </c>
      <c r="M1311" s="36">
        <v>615.1</v>
      </c>
    </row>
    <row r="1312" spans="3:13" x14ac:dyDescent="0.25">
      <c r="C1312" s="15">
        <f t="shared" si="48"/>
        <v>44865</v>
      </c>
      <c r="D1312" s="35">
        <v>44838</v>
      </c>
      <c r="E1312" s="36">
        <v>312168.88</v>
      </c>
      <c r="F1312" s="36">
        <v>41112.42</v>
      </c>
      <c r="G1312" s="36">
        <v>271056.44</v>
      </c>
      <c r="H1312" s="36">
        <v>140</v>
      </c>
      <c r="I1312" s="36">
        <v>21.059000000000001</v>
      </c>
      <c r="J1312" s="36">
        <v>21.099</v>
      </c>
      <c r="K1312" s="36">
        <v>615.1</v>
      </c>
      <c r="L1312" s="36">
        <v>625.64</v>
      </c>
      <c r="M1312" s="36">
        <v>615.1</v>
      </c>
    </row>
    <row r="1313" spans="3:13" x14ac:dyDescent="0.25">
      <c r="C1313" s="15">
        <f t="shared" si="48"/>
        <v>44865</v>
      </c>
      <c r="D1313" s="35">
        <v>44837</v>
      </c>
      <c r="E1313" s="36">
        <v>313059.53000000003</v>
      </c>
      <c r="F1313" s="36">
        <v>41112.42</v>
      </c>
      <c r="G1313" s="36">
        <v>271947.06</v>
      </c>
      <c r="H1313" s="36">
        <v>24</v>
      </c>
      <c r="I1313" s="36">
        <v>20.702999999999999</v>
      </c>
      <c r="J1313" s="36">
        <v>20.588999999999999</v>
      </c>
      <c r="K1313" s="36">
        <v>615.1</v>
      </c>
      <c r="L1313" s="36">
        <v>625.64</v>
      </c>
      <c r="M1313" s="36">
        <v>615.1</v>
      </c>
    </row>
    <row r="1314" spans="3:13" x14ac:dyDescent="0.25">
      <c r="C1314" s="15">
        <f t="shared" si="48"/>
        <v>44865</v>
      </c>
      <c r="D1314" s="35">
        <v>44836</v>
      </c>
      <c r="E1314" s="36">
        <v>314012.34000000003</v>
      </c>
      <c r="F1314" s="36">
        <v>42215.39</v>
      </c>
      <c r="G1314" s="36">
        <v>271796.96999999997</v>
      </c>
      <c r="H1314" s="36">
        <v>0</v>
      </c>
      <c r="I1314" s="36">
        <v>19.028300000000002</v>
      </c>
      <c r="J1314" s="36">
        <v>19.039000000000001</v>
      </c>
      <c r="K1314" s="36">
        <v>615.1</v>
      </c>
      <c r="L1314" s="36">
        <v>625.64</v>
      </c>
      <c r="M1314" s="36">
        <v>615.1</v>
      </c>
    </row>
    <row r="1315" spans="3:13" x14ac:dyDescent="0.25">
      <c r="C1315" s="15">
        <f t="shared" si="48"/>
        <v>44865</v>
      </c>
      <c r="D1315" s="35">
        <v>44835</v>
      </c>
      <c r="E1315" s="36">
        <v>314012.34000000003</v>
      </c>
      <c r="F1315" s="36">
        <v>42215.39</v>
      </c>
      <c r="G1315" s="36">
        <v>271796.96999999997</v>
      </c>
      <c r="H1315" s="36">
        <v>0</v>
      </c>
      <c r="I1315" s="36">
        <v>19.028300000000002</v>
      </c>
      <c r="J1315" s="36">
        <v>19.039000000000001</v>
      </c>
      <c r="K1315" s="36">
        <v>615.1</v>
      </c>
      <c r="L1315" s="36">
        <v>625.64</v>
      </c>
      <c r="M1315" s="36">
        <v>615.1</v>
      </c>
    </row>
    <row r="1316" spans="3:13" x14ac:dyDescent="0.25">
      <c r="C1316" s="15">
        <f t="shared" si="48"/>
        <v>44834</v>
      </c>
      <c r="D1316" s="35">
        <v>44834</v>
      </c>
      <c r="E1316" s="36">
        <v>314012.34000000003</v>
      </c>
      <c r="F1316" s="36">
        <v>42215.39</v>
      </c>
      <c r="G1316" s="36">
        <v>271796.96999999997</v>
      </c>
      <c r="H1316" s="36">
        <v>3</v>
      </c>
      <c r="I1316" s="36">
        <v>19.028300000000002</v>
      </c>
      <c r="J1316" s="36">
        <v>19.039000000000001</v>
      </c>
      <c r="K1316" s="36">
        <v>615.1</v>
      </c>
      <c r="L1316" s="36">
        <v>625.64</v>
      </c>
      <c r="M1316" s="36">
        <v>615.1</v>
      </c>
    </row>
    <row r="1317" spans="3:13" x14ac:dyDescent="0.25">
      <c r="C1317" s="15">
        <f t="shared" si="48"/>
        <v>44834</v>
      </c>
      <c r="D1317" s="35">
        <v>44833</v>
      </c>
      <c r="E1317" s="36">
        <v>313609.19</v>
      </c>
      <c r="F1317" s="36">
        <v>42645.33</v>
      </c>
      <c r="G1317" s="36">
        <v>270963.88</v>
      </c>
      <c r="H1317" s="36">
        <v>55</v>
      </c>
      <c r="I1317" s="36">
        <v>18.82</v>
      </c>
      <c r="J1317" s="36">
        <v>18.712</v>
      </c>
      <c r="K1317" s="36">
        <v>611.92999999999995</v>
      </c>
      <c r="L1317" s="36">
        <v>624.84</v>
      </c>
      <c r="M1317" s="36">
        <v>611.92999999999995</v>
      </c>
    </row>
    <row r="1318" spans="3:13" x14ac:dyDescent="0.25">
      <c r="C1318" s="15">
        <f t="shared" si="48"/>
        <v>44834</v>
      </c>
      <c r="D1318" s="35">
        <v>44832</v>
      </c>
      <c r="E1318" s="36">
        <v>314132.15999999997</v>
      </c>
      <c r="F1318" s="36">
        <v>42686.13</v>
      </c>
      <c r="G1318" s="36">
        <v>271446.03000000003</v>
      </c>
      <c r="H1318" s="36">
        <v>21</v>
      </c>
      <c r="I1318" s="36">
        <v>18.899699999999999</v>
      </c>
      <c r="J1318" s="36">
        <v>18.795999999999999</v>
      </c>
      <c r="K1318" s="36">
        <v>598.57000000000005</v>
      </c>
      <c r="L1318" s="36">
        <v>618.29</v>
      </c>
      <c r="M1318" s="36">
        <v>598.57000000000005</v>
      </c>
    </row>
    <row r="1319" spans="3:13" x14ac:dyDescent="0.25">
      <c r="C1319" s="15">
        <f t="shared" si="48"/>
        <v>44834</v>
      </c>
      <c r="D1319" s="35">
        <v>44831</v>
      </c>
      <c r="E1319" s="36">
        <v>315317.53000000003</v>
      </c>
      <c r="F1319" s="36">
        <v>42999.8</v>
      </c>
      <c r="G1319" s="36">
        <v>272317.75</v>
      </c>
      <c r="H1319" s="36">
        <v>43</v>
      </c>
      <c r="I1319" s="36">
        <v>18.3827</v>
      </c>
      <c r="J1319" s="36">
        <v>18.257000000000001</v>
      </c>
      <c r="K1319" s="36">
        <v>607.42999999999995</v>
      </c>
      <c r="L1319" s="36">
        <v>620.39</v>
      </c>
      <c r="M1319" s="36">
        <v>607.42999999999995</v>
      </c>
    </row>
    <row r="1320" spans="3:13" x14ac:dyDescent="0.25">
      <c r="C1320" s="15">
        <f t="shared" si="48"/>
        <v>44834</v>
      </c>
      <c r="D1320" s="35">
        <v>44830</v>
      </c>
      <c r="E1320" s="36">
        <v>316499.06</v>
      </c>
      <c r="F1320" s="36">
        <v>43546.03</v>
      </c>
      <c r="G1320" s="36">
        <v>272953.03000000003</v>
      </c>
      <c r="H1320" s="36">
        <v>46</v>
      </c>
      <c r="I1320" s="36">
        <v>18.3505</v>
      </c>
      <c r="J1320" s="36">
        <v>18.405999999999999</v>
      </c>
      <c r="K1320" s="36">
        <v>616.05999999999995</v>
      </c>
      <c r="L1320" s="36">
        <v>623.77</v>
      </c>
      <c r="M1320" s="36">
        <v>616.05999999999995</v>
      </c>
    </row>
    <row r="1321" spans="3:13" x14ac:dyDescent="0.25">
      <c r="C1321" s="15">
        <f t="shared" si="48"/>
        <v>44834</v>
      </c>
      <c r="D1321" s="35">
        <v>44829</v>
      </c>
      <c r="E1321" s="36">
        <v>316610.56</v>
      </c>
      <c r="F1321" s="36">
        <v>43590.35</v>
      </c>
      <c r="G1321" s="36">
        <v>273020.19</v>
      </c>
      <c r="H1321" s="36">
        <v>0</v>
      </c>
      <c r="I1321" s="36">
        <v>18.87</v>
      </c>
      <c r="J1321" s="36">
        <v>18.841000000000001</v>
      </c>
      <c r="K1321" s="36">
        <v>634.22</v>
      </c>
      <c r="L1321" s="36">
        <v>624.54</v>
      </c>
      <c r="M1321" s="36">
        <v>634.22</v>
      </c>
    </row>
    <row r="1322" spans="3:13" x14ac:dyDescent="0.25">
      <c r="C1322" s="15">
        <f t="shared" si="48"/>
        <v>44834</v>
      </c>
      <c r="D1322" s="35">
        <v>44828</v>
      </c>
      <c r="E1322" s="36">
        <v>316610.56</v>
      </c>
      <c r="F1322" s="36">
        <v>43590.35</v>
      </c>
      <c r="G1322" s="36">
        <v>273020.19</v>
      </c>
      <c r="H1322" s="36">
        <v>0</v>
      </c>
      <c r="I1322" s="36">
        <v>18.87</v>
      </c>
      <c r="J1322" s="36">
        <v>18.841000000000001</v>
      </c>
      <c r="K1322" s="36">
        <v>634.22</v>
      </c>
      <c r="L1322" s="36">
        <v>624.54</v>
      </c>
      <c r="M1322" s="36">
        <v>634.22</v>
      </c>
    </row>
    <row r="1323" spans="3:13" x14ac:dyDescent="0.25">
      <c r="C1323" s="15">
        <f t="shared" si="48"/>
        <v>44834</v>
      </c>
      <c r="D1323" s="35">
        <v>44827</v>
      </c>
      <c r="E1323" s="36">
        <v>316610.56</v>
      </c>
      <c r="F1323" s="36">
        <v>43590.35</v>
      </c>
      <c r="G1323" s="36">
        <v>273020.19</v>
      </c>
      <c r="H1323" s="36">
        <v>52</v>
      </c>
      <c r="I1323" s="36">
        <v>18.87</v>
      </c>
      <c r="J1323" s="36">
        <v>18.841000000000001</v>
      </c>
      <c r="K1323" s="36">
        <v>634.22</v>
      </c>
      <c r="L1323" s="36">
        <v>624.54</v>
      </c>
      <c r="M1323" s="36">
        <v>634.22</v>
      </c>
    </row>
    <row r="1324" spans="3:13" x14ac:dyDescent="0.25">
      <c r="C1324" s="15">
        <f t="shared" si="48"/>
        <v>44834</v>
      </c>
      <c r="D1324" s="35">
        <v>44826</v>
      </c>
      <c r="E1324" s="36">
        <v>316337.09000000003</v>
      </c>
      <c r="F1324" s="36">
        <v>43571.19</v>
      </c>
      <c r="G1324" s="36">
        <v>272765.90999999997</v>
      </c>
      <c r="H1324" s="36">
        <v>48</v>
      </c>
      <c r="I1324" s="36">
        <v>19.635000000000002</v>
      </c>
      <c r="J1324" s="36">
        <v>19.547999999999998</v>
      </c>
      <c r="K1324" s="36">
        <v>630.82000000000005</v>
      </c>
      <c r="L1324" s="36">
        <v>628.98</v>
      </c>
      <c r="M1324" s="36">
        <v>630.82000000000005</v>
      </c>
    </row>
    <row r="1325" spans="3:13" x14ac:dyDescent="0.25">
      <c r="C1325" s="15">
        <f t="shared" si="48"/>
        <v>44834</v>
      </c>
      <c r="D1325" s="35">
        <v>44825</v>
      </c>
      <c r="E1325" s="36">
        <v>317578.88</v>
      </c>
      <c r="F1325" s="36">
        <v>44240.62</v>
      </c>
      <c r="G1325" s="36">
        <v>273338.25</v>
      </c>
      <c r="H1325" s="36">
        <v>107</v>
      </c>
      <c r="I1325" s="36">
        <v>19.5684</v>
      </c>
      <c r="J1325" s="36">
        <v>19.411000000000001</v>
      </c>
      <c r="K1325" s="36">
        <v>625.79999999999995</v>
      </c>
      <c r="L1325" s="36">
        <v>631.47</v>
      </c>
      <c r="M1325" s="36">
        <v>625.79999999999995</v>
      </c>
    </row>
    <row r="1326" spans="3:13" x14ac:dyDescent="0.25">
      <c r="C1326" s="15">
        <f t="shared" si="48"/>
        <v>44834</v>
      </c>
      <c r="D1326" s="35">
        <v>44824</v>
      </c>
      <c r="E1326" s="36">
        <v>318677.81</v>
      </c>
      <c r="F1326" s="36">
        <v>43855.55</v>
      </c>
      <c r="G1326" s="36">
        <v>274822.28000000003</v>
      </c>
      <c r="H1326" s="36">
        <v>26</v>
      </c>
      <c r="I1326" s="36">
        <v>19.273700000000002</v>
      </c>
      <c r="J1326" s="36">
        <v>19.102</v>
      </c>
      <c r="K1326" s="36">
        <v>630.91999999999996</v>
      </c>
      <c r="L1326" s="36">
        <v>635.77</v>
      </c>
      <c r="M1326" s="36">
        <v>630.91999999999996</v>
      </c>
    </row>
    <row r="1327" spans="3:13" x14ac:dyDescent="0.25">
      <c r="C1327" s="15">
        <f t="shared" si="48"/>
        <v>44834</v>
      </c>
      <c r="D1327" s="35">
        <v>44823</v>
      </c>
      <c r="E1327" s="36">
        <v>319756.94</v>
      </c>
      <c r="F1327" s="36">
        <v>44274.41</v>
      </c>
      <c r="G1327" s="36">
        <v>275482.5</v>
      </c>
      <c r="H1327" s="36">
        <v>3</v>
      </c>
      <c r="I1327" s="36">
        <v>19.5625</v>
      </c>
      <c r="J1327" s="36">
        <v>19.273</v>
      </c>
      <c r="K1327" s="36">
        <v>629.54</v>
      </c>
      <c r="L1327" s="36">
        <v>629.54</v>
      </c>
      <c r="M1327" s="36">
        <v>629.54</v>
      </c>
    </row>
    <row r="1328" spans="3:13" x14ac:dyDescent="0.25">
      <c r="C1328" s="15">
        <f t="shared" si="48"/>
        <v>44834</v>
      </c>
      <c r="D1328" s="35">
        <v>44822</v>
      </c>
      <c r="E1328" s="36">
        <v>319818.40999999997</v>
      </c>
      <c r="F1328" s="36">
        <v>44516.91</v>
      </c>
      <c r="G1328" s="36">
        <v>275301.5</v>
      </c>
      <c r="H1328" s="36">
        <v>0</v>
      </c>
      <c r="I1328" s="36">
        <v>19.589500000000001</v>
      </c>
      <c r="J1328" s="36">
        <v>19.295999999999999</v>
      </c>
      <c r="K1328" s="36">
        <v>626.74</v>
      </c>
      <c r="L1328" s="36">
        <v>631.16999999999996</v>
      </c>
      <c r="M1328" s="36">
        <v>626.74</v>
      </c>
    </row>
    <row r="1329" spans="3:13" x14ac:dyDescent="0.25">
      <c r="C1329" s="15">
        <f t="shared" si="48"/>
        <v>44834</v>
      </c>
      <c r="D1329" s="35">
        <v>44821</v>
      </c>
      <c r="E1329" s="36">
        <v>319818.40999999997</v>
      </c>
      <c r="F1329" s="36">
        <v>44516.91</v>
      </c>
      <c r="G1329" s="36">
        <v>275301.5</v>
      </c>
      <c r="H1329" s="36">
        <v>0</v>
      </c>
      <c r="I1329" s="36">
        <v>19.589500000000001</v>
      </c>
      <c r="J1329" s="36">
        <v>19.295999999999999</v>
      </c>
      <c r="K1329" s="36">
        <v>626.74</v>
      </c>
      <c r="L1329" s="36">
        <v>631.16999999999996</v>
      </c>
      <c r="M1329" s="36">
        <v>626.74</v>
      </c>
    </row>
    <row r="1330" spans="3:13" x14ac:dyDescent="0.25">
      <c r="C1330" s="15">
        <f t="shared" si="48"/>
        <v>44834</v>
      </c>
      <c r="D1330" s="35">
        <v>44820</v>
      </c>
      <c r="E1330" s="36">
        <v>319818.40999999997</v>
      </c>
      <c r="F1330" s="36">
        <v>44516.91</v>
      </c>
      <c r="G1330" s="36">
        <v>275301.5</v>
      </c>
      <c r="H1330" s="36">
        <v>31</v>
      </c>
      <c r="I1330" s="36">
        <v>19.589500000000001</v>
      </c>
      <c r="J1330" s="36">
        <v>19.295999999999999</v>
      </c>
      <c r="K1330" s="36">
        <v>626.74</v>
      </c>
      <c r="L1330" s="36">
        <v>631.16999999999996</v>
      </c>
      <c r="M1330" s="36">
        <v>626.74</v>
      </c>
    </row>
    <row r="1331" spans="3:13" x14ac:dyDescent="0.25">
      <c r="C1331" s="15">
        <f t="shared" si="48"/>
        <v>44834</v>
      </c>
      <c r="D1331" s="35">
        <v>44819</v>
      </c>
      <c r="E1331" s="36">
        <v>320341.06</v>
      </c>
      <c r="F1331" s="36">
        <v>45688.21</v>
      </c>
      <c r="G1331" s="36">
        <v>274652.88</v>
      </c>
      <c r="H1331" s="36">
        <v>59</v>
      </c>
      <c r="I1331" s="36">
        <v>19.172499999999999</v>
      </c>
      <c r="J1331" s="36">
        <v>19.175000000000001</v>
      </c>
      <c r="K1331" s="36">
        <v>631.91</v>
      </c>
      <c r="L1331" s="36">
        <v>632.19000000000005</v>
      </c>
      <c r="M1331" s="36">
        <v>631.91</v>
      </c>
    </row>
    <row r="1332" spans="3:13" x14ac:dyDescent="0.25">
      <c r="C1332" s="15">
        <f t="shared" si="48"/>
        <v>44834</v>
      </c>
      <c r="D1332" s="35">
        <v>44818</v>
      </c>
      <c r="E1332" s="36">
        <v>322130.19</v>
      </c>
      <c r="F1332" s="36">
        <v>45903.44</v>
      </c>
      <c r="G1332" s="36">
        <v>276226.71999999997</v>
      </c>
      <c r="H1332" s="36">
        <v>42</v>
      </c>
      <c r="I1332" s="36">
        <v>19.627500000000001</v>
      </c>
      <c r="J1332" s="36">
        <v>19.471</v>
      </c>
      <c r="K1332" s="36">
        <v>632.30999999999995</v>
      </c>
      <c r="L1332" s="36">
        <v>635.17999999999995</v>
      </c>
      <c r="M1332" s="36">
        <v>632.30999999999995</v>
      </c>
    </row>
    <row r="1333" spans="3:13" x14ac:dyDescent="0.25">
      <c r="C1333" s="15">
        <f t="shared" si="48"/>
        <v>44834</v>
      </c>
      <c r="D1333" s="35">
        <v>44817</v>
      </c>
      <c r="E1333" s="36">
        <v>322135.84000000003</v>
      </c>
      <c r="F1333" s="36">
        <v>45946.92</v>
      </c>
      <c r="G1333" s="36">
        <v>276188.94</v>
      </c>
      <c r="H1333" s="36">
        <v>23</v>
      </c>
      <c r="I1333" s="36">
        <v>19.333500000000001</v>
      </c>
      <c r="J1333" s="36">
        <v>19.39</v>
      </c>
      <c r="K1333" s="36">
        <v>641.20000000000005</v>
      </c>
      <c r="L1333" s="36">
        <v>620.87</v>
      </c>
      <c r="M1333" s="36">
        <v>641.20000000000005</v>
      </c>
    </row>
    <row r="1334" spans="3:13" x14ac:dyDescent="0.25">
      <c r="C1334" s="15">
        <f t="shared" si="48"/>
        <v>44834</v>
      </c>
      <c r="D1334" s="35">
        <v>44816</v>
      </c>
      <c r="E1334" s="36">
        <v>324247.59000000003</v>
      </c>
      <c r="F1334" s="36">
        <v>45991.13</v>
      </c>
      <c r="G1334" s="36">
        <v>278256.44</v>
      </c>
      <c r="H1334" s="36">
        <v>129</v>
      </c>
      <c r="I1334" s="36">
        <v>19.797499999999999</v>
      </c>
      <c r="J1334" s="36">
        <v>19.754999999999999</v>
      </c>
      <c r="K1334" s="36">
        <v>617.19000000000005</v>
      </c>
      <c r="L1334" s="36">
        <v>621.66999999999996</v>
      </c>
      <c r="M1334" s="36">
        <v>617.19000000000005</v>
      </c>
    </row>
    <row r="1335" spans="3:13" x14ac:dyDescent="0.25">
      <c r="C1335" s="15">
        <f t="shared" si="48"/>
        <v>44834</v>
      </c>
      <c r="D1335" s="35">
        <v>44815</v>
      </c>
      <c r="E1335" s="36">
        <v>324024.71999999997</v>
      </c>
      <c r="F1335" s="36">
        <v>45991.13</v>
      </c>
      <c r="G1335" s="36">
        <v>278033.56</v>
      </c>
      <c r="H1335" s="36">
        <v>0</v>
      </c>
      <c r="I1335" s="36">
        <v>18.858599999999999</v>
      </c>
      <c r="J1335" s="36">
        <v>18.658000000000001</v>
      </c>
      <c r="K1335" s="36">
        <v>617.19000000000005</v>
      </c>
      <c r="L1335" s="36">
        <v>621.66999999999996</v>
      </c>
      <c r="M1335" s="36">
        <v>617.19000000000005</v>
      </c>
    </row>
    <row r="1336" spans="3:13" x14ac:dyDescent="0.25">
      <c r="C1336" s="15">
        <f t="shared" si="48"/>
        <v>44834</v>
      </c>
      <c r="D1336" s="35">
        <v>44814</v>
      </c>
      <c r="E1336" s="36">
        <v>324024.71999999997</v>
      </c>
      <c r="F1336" s="36">
        <v>45991.13</v>
      </c>
      <c r="G1336" s="36">
        <v>278033.56</v>
      </c>
      <c r="H1336" s="36">
        <v>0</v>
      </c>
      <c r="I1336" s="36">
        <v>18.858599999999999</v>
      </c>
      <c r="J1336" s="36">
        <v>18.658000000000001</v>
      </c>
      <c r="K1336" s="36">
        <v>617.19000000000005</v>
      </c>
      <c r="L1336" s="36">
        <v>621.66999999999996</v>
      </c>
      <c r="M1336" s="36">
        <v>617.19000000000005</v>
      </c>
    </row>
    <row r="1337" spans="3:13" x14ac:dyDescent="0.25">
      <c r="C1337" s="15">
        <f t="shared" si="48"/>
        <v>44834</v>
      </c>
      <c r="D1337" s="35">
        <v>44813</v>
      </c>
      <c r="E1337" s="36">
        <v>324024.71999999997</v>
      </c>
      <c r="F1337" s="36">
        <v>45991.13</v>
      </c>
      <c r="G1337" s="36">
        <v>278033.56</v>
      </c>
      <c r="H1337" s="36">
        <v>19</v>
      </c>
      <c r="I1337" s="36">
        <v>18.858599999999999</v>
      </c>
      <c r="J1337" s="36">
        <v>18.658000000000001</v>
      </c>
      <c r="K1337" s="36">
        <v>617.19000000000005</v>
      </c>
      <c r="L1337" s="36">
        <v>621.66999999999996</v>
      </c>
      <c r="M1337" s="36">
        <v>617.19000000000005</v>
      </c>
    </row>
    <row r="1338" spans="3:13" x14ac:dyDescent="0.25">
      <c r="C1338" s="15">
        <f t="shared" si="48"/>
        <v>44834</v>
      </c>
      <c r="D1338" s="35">
        <v>44812</v>
      </c>
      <c r="E1338" s="36">
        <v>324268.69</v>
      </c>
      <c r="F1338" s="36">
        <v>46273.5</v>
      </c>
      <c r="G1338" s="36">
        <v>277995.15999999997</v>
      </c>
      <c r="H1338" s="36">
        <v>169</v>
      </c>
      <c r="I1338" s="36">
        <v>18.535900000000002</v>
      </c>
      <c r="J1338" s="36">
        <v>18.329999999999998</v>
      </c>
      <c r="K1338" s="36">
        <v>606.66999999999996</v>
      </c>
      <c r="L1338" s="36">
        <v>612.28</v>
      </c>
      <c r="M1338" s="36">
        <v>606.66999999999996</v>
      </c>
    </row>
    <row r="1339" spans="3:13" x14ac:dyDescent="0.25">
      <c r="C1339" s="15">
        <f t="shared" si="48"/>
        <v>44834</v>
      </c>
      <c r="D1339" s="35">
        <v>44811</v>
      </c>
      <c r="E1339" s="36">
        <v>325519.65999999997</v>
      </c>
      <c r="F1339" s="36">
        <v>47449.68</v>
      </c>
      <c r="G1339" s="36">
        <v>278069.94</v>
      </c>
      <c r="H1339" s="36">
        <v>39</v>
      </c>
      <c r="I1339" s="36">
        <v>18.464500000000001</v>
      </c>
      <c r="J1339" s="36">
        <v>18.137</v>
      </c>
      <c r="K1339" s="36">
        <v>598.21</v>
      </c>
      <c r="L1339" s="36">
        <v>598.92999999999995</v>
      </c>
      <c r="M1339" s="36">
        <v>598.21</v>
      </c>
    </row>
    <row r="1340" spans="3:13" x14ac:dyDescent="0.25">
      <c r="C1340" s="15">
        <f t="shared" si="48"/>
        <v>44834</v>
      </c>
      <c r="D1340" s="35">
        <v>44810</v>
      </c>
      <c r="E1340" s="36">
        <v>325156.40999999997</v>
      </c>
      <c r="F1340" s="36">
        <v>47464.61</v>
      </c>
      <c r="G1340" s="36">
        <v>277691.81</v>
      </c>
      <c r="H1340" s="36">
        <v>66</v>
      </c>
      <c r="I1340" s="36">
        <v>18.018699999999999</v>
      </c>
      <c r="J1340" s="36">
        <v>17.795000000000002</v>
      </c>
      <c r="K1340" s="36">
        <v>604.91999999999996</v>
      </c>
      <c r="L1340" s="36">
        <v>610.66999999999996</v>
      </c>
      <c r="M1340" s="36">
        <v>604.91999999999996</v>
      </c>
    </row>
    <row r="1341" spans="3:13" x14ac:dyDescent="0.25">
      <c r="C1341" s="15">
        <f t="shared" si="48"/>
        <v>44834</v>
      </c>
      <c r="D1341" s="35">
        <v>44809</v>
      </c>
      <c r="E1341" s="36">
        <v>326049.96999999997</v>
      </c>
      <c r="F1341" s="36">
        <v>49268.34</v>
      </c>
      <c r="G1341" s="36">
        <v>276781.65999999997</v>
      </c>
      <c r="H1341" s="36">
        <v>0</v>
      </c>
      <c r="I1341" s="36">
        <v>18.156500000000001</v>
      </c>
      <c r="J1341" s="36">
        <v>17.776</v>
      </c>
      <c r="K1341" s="36">
        <v>601.83000000000004</v>
      </c>
      <c r="L1341" s="36">
        <v>601.83000000000004</v>
      </c>
      <c r="M1341" s="36">
        <v>601.83000000000004</v>
      </c>
    </row>
    <row r="1342" spans="3:13" x14ac:dyDescent="0.25">
      <c r="C1342" s="15">
        <f t="shared" si="48"/>
        <v>44834</v>
      </c>
      <c r="D1342" s="35">
        <v>44808</v>
      </c>
      <c r="E1342" s="36">
        <v>326049.96999999997</v>
      </c>
      <c r="F1342" s="36">
        <v>49268.34</v>
      </c>
      <c r="G1342" s="36">
        <v>276781.65999999997</v>
      </c>
      <c r="H1342" s="36">
        <v>0</v>
      </c>
      <c r="I1342" s="36">
        <v>18.041499999999999</v>
      </c>
      <c r="J1342" s="36">
        <v>17.776</v>
      </c>
      <c r="K1342" s="36">
        <v>598.70000000000005</v>
      </c>
      <c r="L1342" s="36">
        <v>604.78</v>
      </c>
      <c r="M1342" s="36">
        <v>598.70000000000005</v>
      </c>
    </row>
    <row r="1343" spans="3:13" x14ac:dyDescent="0.25">
      <c r="C1343" s="15">
        <f t="shared" si="48"/>
        <v>44834</v>
      </c>
      <c r="D1343" s="35">
        <v>44807</v>
      </c>
      <c r="E1343" s="36">
        <v>326049.96999999997</v>
      </c>
      <c r="F1343" s="36">
        <v>49268.34</v>
      </c>
      <c r="G1343" s="36">
        <v>276781.65999999997</v>
      </c>
      <c r="H1343" s="36">
        <v>0</v>
      </c>
      <c r="I1343" s="36">
        <v>18.041499999999999</v>
      </c>
      <c r="J1343" s="36">
        <v>17.776</v>
      </c>
      <c r="K1343" s="36">
        <v>598.70000000000005</v>
      </c>
      <c r="L1343" s="36">
        <v>604.78</v>
      </c>
      <c r="M1343" s="36">
        <v>598.70000000000005</v>
      </c>
    </row>
    <row r="1344" spans="3:13" x14ac:dyDescent="0.25">
      <c r="C1344" s="15">
        <f t="shared" si="48"/>
        <v>44834</v>
      </c>
      <c r="D1344" s="35">
        <v>44806</v>
      </c>
      <c r="E1344" s="36">
        <v>326049.96999999997</v>
      </c>
      <c r="F1344" s="36">
        <v>49268.34</v>
      </c>
      <c r="G1344" s="36">
        <v>276781.65999999997</v>
      </c>
      <c r="H1344" s="36">
        <v>180</v>
      </c>
      <c r="I1344" s="36">
        <v>18.041499999999999</v>
      </c>
      <c r="J1344" s="36">
        <v>17.776</v>
      </c>
      <c r="K1344" s="36">
        <v>598.70000000000005</v>
      </c>
      <c r="L1344" s="36">
        <v>604.78</v>
      </c>
      <c r="M1344" s="36">
        <v>598.70000000000005</v>
      </c>
    </row>
    <row r="1345" spans="3:13" x14ac:dyDescent="0.25">
      <c r="C1345" s="15">
        <f t="shared" si="48"/>
        <v>44834</v>
      </c>
      <c r="D1345" s="35">
        <v>44805</v>
      </c>
      <c r="E1345" s="36">
        <v>326647.81</v>
      </c>
      <c r="F1345" s="36">
        <v>50552.54</v>
      </c>
      <c r="G1345" s="36">
        <v>276095.25</v>
      </c>
      <c r="H1345" s="36">
        <v>101</v>
      </c>
      <c r="I1345" s="36">
        <v>17.809000000000001</v>
      </c>
      <c r="J1345" s="36">
        <v>17.550999999999998</v>
      </c>
      <c r="K1345" s="36">
        <v>596.35</v>
      </c>
      <c r="L1345" s="36">
        <v>633.13</v>
      </c>
      <c r="M1345" s="36">
        <v>596.35</v>
      </c>
    </row>
    <row r="1346" spans="3:13" x14ac:dyDescent="0.25">
      <c r="C1346" s="15">
        <f t="shared" si="48"/>
        <v>44834</v>
      </c>
      <c r="D1346" s="35">
        <v>44804</v>
      </c>
      <c r="E1346" s="36">
        <v>327803.09000000003</v>
      </c>
      <c r="F1346" s="36">
        <v>50572.63</v>
      </c>
      <c r="G1346" s="36">
        <v>277230.5</v>
      </c>
      <c r="H1346" s="36">
        <v>357</v>
      </c>
      <c r="I1346" s="36">
        <v>17.992000000000001</v>
      </c>
      <c r="J1346" s="36">
        <v>17.762</v>
      </c>
      <c r="K1346" s="36">
        <v>610.12</v>
      </c>
      <c r="L1346" s="36">
        <v>634.65</v>
      </c>
      <c r="M1346" s="36">
        <v>610.12</v>
      </c>
    </row>
    <row r="1347" spans="3:13" x14ac:dyDescent="0.25">
      <c r="C1347" s="15">
        <f t="shared" si="48"/>
        <v>44834</v>
      </c>
      <c r="D1347" s="35">
        <v>44803</v>
      </c>
      <c r="E1347" s="36">
        <v>328958.15999999997</v>
      </c>
      <c r="F1347" s="36">
        <v>50652.37</v>
      </c>
      <c r="G1347" s="36">
        <v>278305.78000000003</v>
      </c>
      <c r="H1347" s="36">
        <v>5244</v>
      </c>
      <c r="I1347" s="36">
        <v>18.425000000000001</v>
      </c>
      <c r="J1347" s="36">
        <v>18.158999999999999</v>
      </c>
      <c r="K1347" s="36">
        <v>613.76</v>
      </c>
      <c r="L1347" s="36">
        <v>632.71</v>
      </c>
      <c r="M1347" s="36">
        <v>613.76</v>
      </c>
    </row>
    <row r="1348" spans="3:13" x14ac:dyDescent="0.25">
      <c r="C1348" s="15">
        <f t="shared" si="48"/>
        <v>44804</v>
      </c>
      <c r="D1348" s="35">
        <v>44802</v>
      </c>
      <c r="E1348" s="36">
        <v>329211.94</v>
      </c>
      <c r="F1348" s="36">
        <v>51786.53</v>
      </c>
      <c r="G1348" s="36">
        <v>277425.40999999997</v>
      </c>
      <c r="H1348" s="36">
        <v>51</v>
      </c>
      <c r="I1348" s="36">
        <v>18.762499999999999</v>
      </c>
      <c r="J1348" s="36">
        <v>18.556999999999999</v>
      </c>
      <c r="K1348" s="36">
        <v>616.6</v>
      </c>
      <c r="L1348" s="36">
        <v>632.95000000000005</v>
      </c>
      <c r="M1348" s="36">
        <v>616.6</v>
      </c>
    </row>
    <row r="1349" spans="3:13" x14ac:dyDescent="0.25">
      <c r="C1349" s="15">
        <f t="shared" si="48"/>
        <v>44804</v>
      </c>
      <c r="D1349" s="35">
        <v>44801</v>
      </c>
      <c r="E1349" s="36">
        <v>329784.31</v>
      </c>
      <c r="F1349" s="36">
        <v>52025.49</v>
      </c>
      <c r="G1349" s="36">
        <v>277758.81</v>
      </c>
      <c r="H1349" s="36">
        <v>0</v>
      </c>
      <c r="I1349" s="36">
        <v>18.896599999999999</v>
      </c>
      <c r="J1349" s="36">
        <v>18.745999999999999</v>
      </c>
      <c r="K1349" s="36">
        <v>626.47</v>
      </c>
      <c r="L1349" s="36">
        <v>636.37</v>
      </c>
      <c r="M1349" s="36">
        <v>626.47</v>
      </c>
    </row>
    <row r="1350" spans="3:13" x14ac:dyDescent="0.25">
      <c r="C1350" s="15">
        <f t="shared" si="48"/>
        <v>44804</v>
      </c>
      <c r="D1350" s="35">
        <v>44800</v>
      </c>
      <c r="E1350" s="36">
        <v>329784.31</v>
      </c>
      <c r="F1350" s="36">
        <v>52025.49</v>
      </c>
      <c r="G1350" s="36">
        <v>277758.81</v>
      </c>
      <c r="H1350" s="36">
        <v>0</v>
      </c>
      <c r="I1350" s="36">
        <v>18.896599999999999</v>
      </c>
      <c r="J1350" s="36">
        <v>18.745999999999999</v>
      </c>
      <c r="K1350" s="36">
        <v>626.47</v>
      </c>
      <c r="L1350" s="36">
        <v>636.37</v>
      </c>
      <c r="M1350" s="36">
        <v>626.47</v>
      </c>
    </row>
    <row r="1351" spans="3:13" x14ac:dyDescent="0.25">
      <c r="C1351" s="15">
        <f t="shared" si="48"/>
        <v>44804</v>
      </c>
      <c r="D1351" s="35">
        <v>44799</v>
      </c>
      <c r="E1351" s="36">
        <v>329784.31</v>
      </c>
      <c r="F1351" s="36">
        <v>52025.49</v>
      </c>
      <c r="G1351" s="36">
        <v>277758.81</v>
      </c>
      <c r="H1351" s="36">
        <v>2</v>
      </c>
      <c r="I1351" s="36">
        <v>18.896599999999999</v>
      </c>
      <c r="J1351" s="36">
        <v>18.745999999999999</v>
      </c>
      <c r="K1351" s="36">
        <v>626.47</v>
      </c>
      <c r="L1351" s="36">
        <v>636.37</v>
      </c>
      <c r="M1351" s="36">
        <v>626.47</v>
      </c>
    </row>
    <row r="1352" spans="3:13" x14ac:dyDescent="0.25">
      <c r="C1352" s="15">
        <f t="shared" si="48"/>
        <v>44804</v>
      </c>
      <c r="D1352" s="35">
        <v>44798</v>
      </c>
      <c r="E1352" s="36">
        <v>330828.13</v>
      </c>
      <c r="F1352" s="36">
        <v>52015.83</v>
      </c>
      <c r="G1352" s="36">
        <v>278812.28000000003</v>
      </c>
      <c r="H1352" s="36">
        <v>22</v>
      </c>
      <c r="I1352" s="36">
        <v>19.2485</v>
      </c>
      <c r="J1352" s="36">
        <v>19.12</v>
      </c>
      <c r="K1352" s="36">
        <v>629.54999999999995</v>
      </c>
      <c r="L1352" s="36">
        <v>638.46</v>
      </c>
      <c r="M1352" s="36">
        <v>629.54999999999995</v>
      </c>
    </row>
    <row r="1353" spans="3:13" x14ac:dyDescent="0.25">
      <c r="C1353" s="15">
        <f t="shared" si="48"/>
        <v>44804</v>
      </c>
      <c r="D1353" s="35">
        <v>44797</v>
      </c>
      <c r="E1353" s="36">
        <v>331952.53000000003</v>
      </c>
      <c r="F1353" s="36">
        <v>52015.83</v>
      </c>
      <c r="G1353" s="36">
        <v>279936.75</v>
      </c>
      <c r="H1353" s="36">
        <v>3</v>
      </c>
      <c r="I1353" s="36">
        <v>19.112500000000001</v>
      </c>
      <c r="J1353" s="36">
        <v>18.907</v>
      </c>
      <c r="K1353" s="36">
        <v>624.82000000000005</v>
      </c>
      <c r="L1353" s="36">
        <v>637.5</v>
      </c>
      <c r="M1353" s="36">
        <v>624.82000000000005</v>
      </c>
    </row>
    <row r="1354" spans="3:13" x14ac:dyDescent="0.25">
      <c r="C1354" s="15">
        <f t="shared" si="48"/>
        <v>44804</v>
      </c>
      <c r="D1354" s="35">
        <v>44796</v>
      </c>
      <c r="E1354" s="36">
        <v>331892.71999999997</v>
      </c>
      <c r="F1354" s="36">
        <v>54793.15</v>
      </c>
      <c r="G1354" s="36">
        <v>277099.56</v>
      </c>
      <c r="H1354" s="36">
        <v>45</v>
      </c>
      <c r="I1354" s="36">
        <v>19.116900000000001</v>
      </c>
      <c r="J1354" s="36">
        <v>19.026</v>
      </c>
      <c r="K1354" s="36">
        <v>623.41</v>
      </c>
      <c r="L1354" s="36">
        <v>639.79999999999995</v>
      </c>
      <c r="M1354" s="36">
        <v>623.41</v>
      </c>
    </row>
    <row r="1355" spans="3:13" x14ac:dyDescent="0.25">
      <c r="C1355" s="15">
        <f t="shared" si="48"/>
        <v>44804</v>
      </c>
      <c r="D1355" s="35">
        <v>44795</v>
      </c>
      <c r="E1355" s="36">
        <v>331433.46999999997</v>
      </c>
      <c r="F1355" s="36">
        <v>54793.15</v>
      </c>
      <c r="G1355" s="36">
        <v>276640.31</v>
      </c>
      <c r="H1355" s="36">
        <v>34</v>
      </c>
      <c r="I1355" s="36">
        <v>18.989000000000001</v>
      </c>
      <c r="J1355" s="36">
        <v>18.878</v>
      </c>
      <c r="K1355" s="36">
        <v>621.61</v>
      </c>
      <c r="L1355" s="36">
        <v>638.54999999999995</v>
      </c>
      <c r="M1355" s="36">
        <v>621.61</v>
      </c>
    </row>
    <row r="1356" spans="3:13" x14ac:dyDescent="0.25">
      <c r="C1356" s="15">
        <f t="shared" si="48"/>
        <v>44804</v>
      </c>
      <c r="D1356" s="35">
        <v>44794</v>
      </c>
      <c r="E1356" s="36">
        <v>331977.19</v>
      </c>
      <c r="F1356" s="36">
        <v>55478.41</v>
      </c>
      <c r="G1356" s="36">
        <v>276498.75</v>
      </c>
      <c r="H1356" s="36">
        <v>0</v>
      </c>
      <c r="I1356" s="36">
        <v>19.047499999999999</v>
      </c>
      <c r="J1356" s="36">
        <v>19.068999999999999</v>
      </c>
      <c r="K1356" s="36">
        <v>631.29999999999995</v>
      </c>
      <c r="L1356" s="36">
        <v>641.41999999999996</v>
      </c>
      <c r="M1356" s="36">
        <v>631.29999999999995</v>
      </c>
    </row>
    <row r="1357" spans="3:13" x14ac:dyDescent="0.25">
      <c r="C1357" s="15">
        <f t="shared" si="48"/>
        <v>44804</v>
      </c>
      <c r="D1357" s="35">
        <v>44793</v>
      </c>
      <c r="E1357" s="36">
        <v>331977.19</v>
      </c>
      <c r="F1357" s="36">
        <v>55478.41</v>
      </c>
      <c r="G1357" s="36">
        <v>276498.75</v>
      </c>
      <c r="H1357" s="36">
        <v>0</v>
      </c>
      <c r="I1357" s="36">
        <v>19.047499999999999</v>
      </c>
      <c r="J1357" s="36">
        <v>19.068999999999999</v>
      </c>
      <c r="K1357" s="36">
        <v>631.29999999999995</v>
      </c>
      <c r="L1357" s="36">
        <v>641.41999999999996</v>
      </c>
      <c r="M1357" s="36">
        <v>631.29999999999995</v>
      </c>
    </row>
    <row r="1358" spans="3:13" x14ac:dyDescent="0.25">
      <c r="C1358" s="15">
        <f t="shared" si="48"/>
        <v>44804</v>
      </c>
      <c r="D1358" s="35">
        <v>44792</v>
      </c>
      <c r="E1358" s="36">
        <v>331977.19</v>
      </c>
      <c r="F1358" s="36">
        <v>55478.41</v>
      </c>
      <c r="G1358" s="36">
        <v>276498.75</v>
      </c>
      <c r="H1358" s="36">
        <v>2</v>
      </c>
      <c r="I1358" s="36">
        <v>19.047499999999999</v>
      </c>
      <c r="J1358" s="36">
        <v>19.068999999999999</v>
      </c>
      <c r="K1358" s="36">
        <v>631.29999999999995</v>
      </c>
      <c r="L1358" s="36">
        <v>641.41999999999996</v>
      </c>
      <c r="M1358" s="36">
        <v>631.29999999999995</v>
      </c>
    </row>
    <row r="1359" spans="3:13" x14ac:dyDescent="0.25">
      <c r="C1359" s="15">
        <f t="shared" si="48"/>
        <v>44804</v>
      </c>
      <c r="D1359" s="35">
        <v>44791</v>
      </c>
      <c r="E1359" s="36">
        <v>332705</v>
      </c>
      <c r="F1359" s="36">
        <v>55478.41</v>
      </c>
      <c r="G1359" s="36">
        <v>277226.59000000003</v>
      </c>
      <c r="H1359" s="36">
        <v>7</v>
      </c>
      <c r="I1359" s="36">
        <v>19.539000000000001</v>
      </c>
      <c r="J1359" s="36">
        <v>19.463999999999999</v>
      </c>
      <c r="K1359" s="36">
        <v>641.14</v>
      </c>
      <c r="L1359" s="36">
        <v>644.39</v>
      </c>
      <c r="M1359" s="36">
        <v>641.14</v>
      </c>
    </row>
    <row r="1360" spans="3:13" x14ac:dyDescent="0.25">
      <c r="C1360" s="15">
        <f t="shared" si="48"/>
        <v>44804</v>
      </c>
      <c r="D1360" s="35">
        <v>44790</v>
      </c>
      <c r="E1360" s="36">
        <v>332605.53000000003</v>
      </c>
      <c r="F1360" s="36">
        <v>55478.41</v>
      </c>
      <c r="G1360" s="36">
        <v>277127.13</v>
      </c>
      <c r="H1360" s="36">
        <v>13</v>
      </c>
      <c r="I1360" s="36">
        <v>19.800799999999999</v>
      </c>
      <c r="J1360" s="36">
        <v>19.731000000000002</v>
      </c>
      <c r="K1360" s="36">
        <v>652.24</v>
      </c>
      <c r="L1360" s="36">
        <v>659.32</v>
      </c>
      <c r="M1360" s="36">
        <v>652.24</v>
      </c>
    </row>
    <row r="1361" spans="3:13" x14ac:dyDescent="0.25">
      <c r="C1361" s="15">
        <f t="shared" si="48"/>
        <v>44804</v>
      </c>
      <c r="D1361" s="35">
        <v>44789</v>
      </c>
      <c r="E1361" s="36">
        <v>333029.94</v>
      </c>
      <c r="F1361" s="36">
        <v>55027.32</v>
      </c>
      <c r="G1361" s="36">
        <v>278002.63</v>
      </c>
      <c r="H1361" s="36">
        <v>96</v>
      </c>
      <c r="I1361" s="36">
        <v>20.148199999999999</v>
      </c>
      <c r="J1361" s="36">
        <v>20.085000000000001</v>
      </c>
      <c r="K1361" s="36">
        <v>654.07000000000005</v>
      </c>
      <c r="L1361" s="36">
        <v>658.63</v>
      </c>
      <c r="M1361" s="36">
        <v>654.07000000000005</v>
      </c>
    </row>
    <row r="1362" spans="3:13" x14ac:dyDescent="0.25">
      <c r="C1362" s="15">
        <f t="shared" si="48"/>
        <v>44804</v>
      </c>
      <c r="D1362" s="35">
        <v>44788</v>
      </c>
      <c r="E1362" s="36">
        <v>332856.06</v>
      </c>
      <c r="F1362" s="36">
        <v>55254.33</v>
      </c>
      <c r="G1362" s="36">
        <v>277601.71999999997</v>
      </c>
      <c r="H1362" s="36">
        <v>0</v>
      </c>
      <c r="I1362" s="36">
        <v>20.2727</v>
      </c>
      <c r="J1362" s="36">
        <v>20.271999999999998</v>
      </c>
      <c r="K1362" s="36">
        <v>668.19</v>
      </c>
      <c r="L1362" s="36">
        <v>663.91</v>
      </c>
      <c r="M1362" s="36">
        <v>668.19</v>
      </c>
    </row>
    <row r="1363" spans="3:13" x14ac:dyDescent="0.25">
      <c r="C1363" s="15">
        <f t="shared" si="48"/>
        <v>44804</v>
      </c>
      <c r="D1363" s="35">
        <v>44787</v>
      </c>
      <c r="E1363" s="36">
        <v>333408.06</v>
      </c>
      <c r="F1363" s="36">
        <v>55254.33</v>
      </c>
      <c r="G1363" s="36">
        <v>278153.71999999997</v>
      </c>
      <c r="H1363" s="36">
        <v>0</v>
      </c>
      <c r="I1363" s="36">
        <v>20.824000000000002</v>
      </c>
      <c r="J1363" s="36">
        <v>20.698</v>
      </c>
      <c r="K1363" s="36">
        <v>660.26</v>
      </c>
      <c r="L1363" s="36">
        <v>666.93</v>
      </c>
      <c r="M1363" s="36">
        <v>660.26</v>
      </c>
    </row>
    <row r="1364" spans="3:13" x14ac:dyDescent="0.25">
      <c r="C1364" s="15">
        <f t="shared" si="48"/>
        <v>44804</v>
      </c>
      <c r="D1364" s="35">
        <v>44786</v>
      </c>
      <c r="E1364" s="36">
        <v>333408.06</v>
      </c>
      <c r="F1364" s="36">
        <v>55254.33</v>
      </c>
      <c r="G1364" s="36">
        <v>278153.71999999997</v>
      </c>
      <c r="H1364" s="36">
        <v>0</v>
      </c>
      <c r="I1364" s="36">
        <v>20.824000000000002</v>
      </c>
      <c r="J1364" s="36">
        <v>20.698</v>
      </c>
      <c r="K1364" s="36">
        <v>660.26</v>
      </c>
      <c r="L1364" s="36">
        <v>666.93</v>
      </c>
      <c r="M1364" s="36">
        <v>660.26</v>
      </c>
    </row>
    <row r="1365" spans="3:13" x14ac:dyDescent="0.25">
      <c r="C1365" s="15">
        <f t="shared" si="48"/>
        <v>44804</v>
      </c>
      <c r="D1365" s="35">
        <v>44785</v>
      </c>
      <c r="E1365" s="36">
        <v>333408.06</v>
      </c>
      <c r="F1365" s="36">
        <v>55254.33</v>
      </c>
      <c r="G1365" s="36">
        <v>278153.71999999997</v>
      </c>
      <c r="H1365" s="36">
        <v>0</v>
      </c>
      <c r="I1365" s="36">
        <v>20.824000000000002</v>
      </c>
      <c r="J1365" s="36">
        <v>20.698</v>
      </c>
      <c r="K1365" s="36">
        <v>660.26</v>
      </c>
      <c r="L1365" s="36">
        <v>666.93</v>
      </c>
      <c r="M1365" s="36">
        <v>660.26</v>
      </c>
    </row>
    <row r="1366" spans="3:13" x14ac:dyDescent="0.25">
      <c r="C1366" s="15">
        <f t="shared" si="48"/>
        <v>44804</v>
      </c>
      <c r="D1366" s="35">
        <v>44784</v>
      </c>
      <c r="E1366" s="36">
        <v>333436.5</v>
      </c>
      <c r="F1366" s="36">
        <v>55259.24</v>
      </c>
      <c r="G1366" s="36">
        <v>278177.28000000003</v>
      </c>
      <c r="H1366" s="36">
        <v>2</v>
      </c>
      <c r="I1366" s="36">
        <v>20.311499999999999</v>
      </c>
      <c r="J1366" s="36">
        <v>20.349</v>
      </c>
      <c r="K1366" s="36">
        <v>665.55</v>
      </c>
      <c r="L1366" s="36">
        <v>666.74</v>
      </c>
      <c r="M1366" s="36">
        <v>665.55</v>
      </c>
    </row>
    <row r="1367" spans="3:13" x14ac:dyDescent="0.25">
      <c r="C1367" s="15">
        <f t="shared" si="48"/>
        <v>44804</v>
      </c>
      <c r="D1367" s="35">
        <v>44783</v>
      </c>
      <c r="E1367" s="36">
        <v>334056.44</v>
      </c>
      <c r="F1367" s="36">
        <v>55259.24</v>
      </c>
      <c r="G1367" s="36">
        <v>278797.19</v>
      </c>
      <c r="H1367" s="36">
        <v>18</v>
      </c>
      <c r="I1367" s="36">
        <v>20.5886</v>
      </c>
      <c r="J1367" s="36">
        <v>20.742000000000001</v>
      </c>
      <c r="K1367" s="36">
        <v>665.69</v>
      </c>
      <c r="L1367" s="36">
        <v>668.82</v>
      </c>
      <c r="M1367" s="36">
        <v>665.69</v>
      </c>
    </row>
    <row r="1368" spans="3:13" x14ac:dyDescent="0.25">
      <c r="C1368" s="15">
        <f t="shared" si="48"/>
        <v>44804</v>
      </c>
      <c r="D1368" s="35">
        <v>44782</v>
      </c>
      <c r="E1368" s="36">
        <v>334650.56</v>
      </c>
      <c r="F1368" s="36">
        <v>55259.24</v>
      </c>
      <c r="G1368" s="36">
        <v>279391.31</v>
      </c>
      <c r="H1368" s="36">
        <v>16</v>
      </c>
      <c r="I1368" s="36">
        <v>20.525700000000001</v>
      </c>
      <c r="J1368" s="36">
        <v>20.481999999999999</v>
      </c>
      <c r="K1368" s="36">
        <v>664.33</v>
      </c>
      <c r="L1368" s="36">
        <v>670.55</v>
      </c>
      <c r="M1368" s="36">
        <v>664.33</v>
      </c>
    </row>
    <row r="1369" spans="3:13" x14ac:dyDescent="0.25">
      <c r="C1369" s="15">
        <f t="shared" si="48"/>
        <v>44804</v>
      </c>
      <c r="D1369" s="35">
        <v>44781</v>
      </c>
      <c r="E1369" s="36">
        <v>334865.19</v>
      </c>
      <c r="F1369" s="36">
        <v>55259.24</v>
      </c>
      <c r="G1369" s="36">
        <v>279605.94</v>
      </c>
      <c r="H1369" s="36">
        <v>0</v>
      </c>
      <c r="I1369" s="36">
        <v>20.667999999999999</v>
      </c>
      <c r="J1369" s="36">
        <v>20.614000000000001</v>
      </c>
      <c r="K1369" s="36">
        <v>644.77</v>
      </c>
      <c r="L1369" s="36">
        <v>617.22</v>
      </c>
      <c r="M1369" s="36">
        <v>644.77</v>
      </c>
    </row>
    <row r="1370" spans="3:13" x14ac:dyDescent="0.25">
      <c r="C1370" s="15">
        <f t="shared" si="48"/>
        <v>44804</v>
      </c>
      <c r="D1370" s="35">
        <v>44780</v>
      </c>
      <c r="E1370" s="36">
        <v>335061.31</v>
      </c>
      <c r="F1370" s="36">
        <v>55559.1</v>
      </c>
      <c r="G1370" s="36">
        <v>279502.21999999997</v>
      </c>
      <c r="H1370" s="36">
        <v>0</v>
      </c>
      <c r="I1370" s="36">
        <v>19.895299999999999</v>
      </c>
      <c r="J1370" s="36">
        <v>19.841999999999999</v>
      </c>
      <c r="K1370" s="36">
        <v>656.47</v>
      </c>
      <c r="L1370" s="36">
        <v>616.25</v>
      </c>
      <c r="M1370" s="36">
        <v>656.47</v>
      </c>
    </row>
    <row r="1371" spans="3:13" x14ac:dyDescent="0.25">
      <c r="C1371" s="15">
        <f t="shared" si="48"/>
        <v>44804</v>
      </c>
      <c r="D1371" s="35">
        <v>44779</v>
      </c>
      <c r="E1371" s="36">
        <v>335061.31</v>
      </c>
      <c r="F1371" s="36">
        <v>55559.1</v>
      </c>
      <c r="G1371" s="36">
        <v>279502.21999999997</v>
      </c>
      <c r="H1371" s="36">
        <v>0</v>
      </c>
      <c r="I1371" s="36">
        <v>19.895299999999999</v>
      </c>
      <c r="J1371" s="36">
        <v>19.841999999999999</v>
      </c>
      <c r="K1371" s="36">
        <v>656.47</v>
      </c>
      <c r="L1371" s="36">
        <v>616.25</v>
      </c>
      <c r="M1371" s="36">
        <v>656.47</v>
      </c>
    </row>
    <row r="1372" spans="3:13" x14ac:dyDescent="0.25">
      <c r="C1372" s="15">
        <f t="shared" si="48"/>
        <v>44804</v>
      </c>
      <c r="D1372" s="35">
        <v>44778</v>
      </c>
      <c r="E1372" s="36">
        <v>335061.31</v>
      </c>
      <c r="F1372" s="36">
        <v>55559.1</v>
      </c>
      <c r="G1372" s="36">
        <v>279502.21999999997</v>
      </c>
      <c r="H1372" s="36">
        <v>1</v>
      </c>
      <c r="I1372" s="36">
        <v>19.895299999999999</v>
      </c>
      <c r="J1372" s="36">
        <v>19.841999999999999</v>
      </c>
      <c r="K1372" s="36">
        <v>656.47</v>
      </c>
      <c r="L1372" s="36">
        <v>616.25</v>
      </c>
      <c r="M1372" s="36">
        <v>656.47</v>
      </c>
    </row>
    <row r="1373" spans="3:13" x14ac:dyDescent="0.25">
      <c r="C1373" s="15">
        <f t="shared" si="48"/>
        <v>44804</v>
      </c>
      <c r="D1373" s="35">
        <v>44777</v>
      </c>
      <c r="E1373" s="36">
        <v>333738.96999999997</v>
      </c>
      <c r="F1373" s="36">
        <v>55530.41</v>
      </c>
      <c r="G1373" s="36">
        <v>278208.56</v>
      </c>
      <c r="H1373" s="36">
        <v>8</v>
      </c>
      <c r="I1373" s="36">
        <v>20.1785</v>
      </c>
      <c r="J1373" s="36">
        <v>20.122</v>
      </c>
      <c r="K1373" s="36">
        <v>651.91999999999996</v>
      </c>
      <c r="L1373" s="36">
        <v>617.4</v>
      </c>
      <c r="M1373" s="36">
        <v>651.91999999999996</v>
      </c>
    </row>
    <row r="1374" spans="3:13" x14ac:dyDescent="0.25">
      <c r="C1374" s="15">
        <f t="shared" ref="C1374:C1437" si="49">IFERROR(IF(DAY(D1374)=1,EOMONTH(D1374,0),IF(AND(EOMONTH(D1374,0)+1-D1374&lt;=3,(H1374-AVERAGE(H1375:H1384))/_xlfn.STDEV.S(H1375:H1384)&gt;3),EOMONTH(D1374,1),C1375)),C1375)</f>
        <v>44804</v>
      </c>
      <c r="D1374" s="35">
        <v>44776</v>
      </c>
      <c r="E1374" s="36">
        <v>334441.84000000003</v>
      </c>
      <c r="F1374" s="36">
        <v>55530.41</v>
      </c>
      <c r="G1374" s="36">
        <v>278911.44</v>
      </c>
      <c r="H1374" s="36">
        <v>54</v>
      </c>
      <c r="I1374" s="36">
        <v>20.062999999999999</v>
      </c>
      <c r="J1374" s="36">
        <v>19.893999999999998</v>
      </c>
      <c r="K1374" s="36">
        <v>651.23</v>
      </c>
      <c r="L1374" s="36">
        <v>616.6</v>
      </c>
      <c r="M1374" s="36">
        <v>651.23</v>
      </c>
    </row>
    <row r="1375" spans="3:13" x14ac:dyDescent="0.25">
      <c r="C1375" s="15">
        <f t="shared" si="49"/>
        <v>44804</v>
      </c>
      <c r="D1375" s="35">
        <v>44775</v>
      </c>
      <c r="E1375" s="36">
        <v>335549.22</v>
      </c>
      <c r="F1375" s="36">
        <v>55525.27</v>
      </c>
      <c r="G1375" s="36">
        <v>280023.94</v>
      </c>
      <c r="H1375" s="36">
        <v>21</v>
      </c>
      <c r="I1375" s="36">
        <v>19.978000000000002</v>
      </c>
      <c r="J1375" s="36">
        <v>20.138999999999999</v>
      </c>
      <c r="K1375" s="36">
        <v>658.57</v>
      </c>
      <c r="L1375" s="36">
        <v>617.1</v>
      </c>
      <c r="M1375" s="36">
        <v>658.57</v>
      </c>
    </row>
    <row r="1376" spans="3:13" x14ac:dyDescent="0.25">
      <c r="C1376" s="15">
        <f t="shared" si="49"/>
        <v>44804</v>
      </c>
      <c r="D1376" s="35">
        <v>44774</v>
      </c>
      <c r="E1376" s="36">
        <v>336773.75</v>
      </c>
      <c r="F1376" s="36">
        <v>55463</v>
      </c>
      <c r="G1376" s="36">
        <v>281310.75</v>
      </c>
      <c r="H1376" s="36">
        <v>28</v>
      </c>
      <c r="I1376" s="36">
        <v>20.363499999999998</v>
      </c>
      <c r="J1376" s="36">
        <v>20.361999999999998</v>
      </c>
      <c r="K1376" s="36">
        <v>653.29</v>
      </c>
      <c r="L1376" s="36">
        <v>615.62</v>
      </c>
      <c r="M1376" s="36">
        <v>653.29</v>
      </c>
    </row>
    <row r="1377" spans="3:13" x14ac:dyDescent="0.25">
      <c r="C1377" s="15">
        <f t="shared" si="49"/>
        <v>44773</v>
      </c>
      <c r="D1377" s="35">
        <v>44773</v>
      </c>
      <c r="E1377" s="36">
        <v>336758.72</v>
      </c>
      <c r="F1377" s="36">
        <v>55452.87</v>
      </c>
      <c r="G1377" s="36">
        <v>281305.84000000003</v>
      </c>
      <c r="H1377" s="36">
        <v>0</v>
      </c>
      <c r="I1377" s="36">
        <v>20.3584</v>
      </c>
      <c r="J1377" s="36">
        <v>20.196999999999999</v>
      </c>
      <c r="K1377" s="36">
        <v>649.86</v>
      </c>
      <c r="L1377" s="36">
        <v>617.84</v>
      </c>
      <c r="M1377" s="36">
        <v>649.86</v>
      </c>
    </row>
    <row r="1378" spans="3:13" x14ac:dyDescent="0.25">
      <c r="C1378" s="15">
        <f t="shared" si="49"/>
        <v>44773</v>
      </c>
      <c r="D1378" s="35">
        <v>44772</v>
      </c>
      <c r="E1378" s="36">
        <v>336758.72</v>
      </c>
      <c r="F1378" s="36">
        <v>55452.87</v>
      </c>
      <c r="G1378" s="36">
        <v>281305.84000000003</v>
      </c>
      <c r="H1378" s="36">
        <v>0</v>
      </c>
      <c r="I1378" s="36">
        <v>20.3584</v>
      </c>
      <c r="J1378" s="36">
        <v>20.196999999999999</v>
      </c>
      <c r="K1378" s="36">
        <v>649.86</v>
      </c>
      <c r="L1378" s="36">
        <v>617.84</v>
      </c>
      <c r="M1378" s="36">
        <v>649.86</v>
      </c>
    </row>
    <row r="1379" spans="3:13" x14ac:dyDescent="0.25">
      <c r="C1379" s="15">
        <f t="shared" si="49"/>
        <v>44773</v>
      </c>
      <c r="D1379" s="35">
        <v>44771</v>
      </c>
      <c r="E1379" s="36">
        <v>336758.72</v>
      </c>
      <c r="F1379" s="36">
        <v>55452.87</v>
      </c>
      <c r="G1379" s="36">
        <v>281305.84000000003</v>
      </c>
      <c r="H1379" s="36">
        <v>10</v>
      </c>
      <c r="I1379" s="36">
        <v>20.3584</v>
      </c>
      <c r="J1379" s="36">
        <v>20.196999999999999</v>
      </c>
      <c r="K1379" s="36">
        <v>649.86</v>
      </c>
      <c r="L1379" s="36">
        <v>617.84</v>
      </c>
      <c r="M1379" s="36">
        <v>649.86</v>
      </c>
    </row>
    <row r="1380" spans="3:13" x14ac:dyDescent="0.25">
      <c r="C1380" s="15">
        <f t="shared" si="49"/>
        <v>44773</v>
      </c>
      <c r="D1380" s="35">
        <v>44770</v>
      </c>
      <c r="E1380" s="36">
        <v>337756.91</v>
      </c>
      <c r="F1380" s="36">
        <v>55722.82</v>
      </c>
      <c r="G1380" s="36">
        <v>282034.09000000003</v>
      </c>
      <c r="H1380" s="36">
        <v>669</v>
      </c>
      <c r="I1380" s="36">
        <v>20.0122</v>
      </c>
      <c r="J1380" s="36">
        <v>19.867999999999999</v>
      </c>
      <c r="K1380" s="36">
        <v>628.25</v>
      </c>
      <c r="L1380" s="36">
        <v>617.58000000000004</v>
      </c>
      <c r="M1380" s="36">
        <v>628.25</v>
      </c>
    </row>
    <row r="1381" spans="3:13" x14ac:dyDescent="0.25">
      <c r="C1381" s="15">
        <f t="shared" si="49"/>
        <v>44773</v>
      </c>
      <c r="D1381" s="35">
        <v>44769</v>
      </c>
      <c r="E1381" s="36">
        <v>337594.19</v>
      </c>
      <c r="F1381" s="36">
        <v>57768.88</v>
      </c>
      <c r="G1381" s="36">
        <v>279825.28000000003</v>
      </c>
      <c r="H1381" s="36">
        <v>68</v>
      </c>
      <c r="I1381" s="36">
        <v>19.087599999999998</v>
      </c>
      <c r="J1381" s="36">
        <v>18.553000000000001</v>
      </c>
      <c r="K1381" s="36">
        <v>612.22</v>
      </c>
      <c r="L1381" s="36">
        <v>616.51</v>
      </c>
      <c r="M1381" s="36">
        <v>612.22</v>
      </c>
    </row>
    <row r="1382" spans="3:13" x14ac:dyDescent="0.25">
      <c r="C1382" s="15">
        <f t="shared" si="49"/>
        <v>44773</v>
      </c>
      <c r="D1382" s="35">
        <v>44768</v>
      </c>
      <c r="E1382" s="36">
        <v>337508.63</v>
      </c>
      <c r="F1382" s="36">
        <v>59686.82</v>
      </c>
      <c r="G1382" s="36">
        <v>277821.81</v>
      </c>
      <c r="H1382" s="36">
        <v>34</v>
      </c>
      <c r="I1382" s="36">
        <v>18.626100000000001</v>
      </c>
      <c r="J1382" s="36">
        <v>18.486999999999998</v>
      </c>
      <c r="K1382" s="36">
        <v>607.20000000000005</v>
      </c>
      <c r="L1382" s="36">
        <v>612.66999999999996</v>
      </c>
      <c r="M1382" s="36">
        <v>607.20000000000005</v>
      </c>
    </row>
    <row r="1383" spans="3:13" x14ac:dyDescent="0.25">
      <c r="C1383" s="15">
        <f t="shared" si="49"/>
        <v>44773</v>
      </c>
      <c r="D1383" s="35">
        <v>44767</v>
      </c>
      <c r="E1383" s="36">
        <v>341145.47</v>
      </c>
      <c r="F1383" s="36">
        <v>59633.53</v>
      </c>
      <c r="G1383" s="36">
        <v>281511.94</v>
      </c>
      <c r="H1383" s="36">
        <v>383</v>
      </c>
      <c r="I1383" s="36">
        <v>18.4389</v>
      </c>
      <c r="J1383" s="36">
        <v>18.294</v>
      </c>
      <c r="K1383" s="36">
        <v>612.05999999999995</v>
      </c>
      <c r="L1383" s="36">
        <v>611.16999999999996</v>
      </c>
      <c r="M1383" s="36">
        <v>612.05999999999995</v>
      </c>
    </row>
    <row r="1384" spans="3:13" x14ac:dyDescent="0.25">
      <c r="C1384" s="15">
        <f t="shared" si="49"/>
        <v>44773</v>
      </c>
      <c r="D1384" s="35">
        <v>44766</v>
      </c>
      <c r="E1384" s="36">
        <v>341928.47</v>
      </c>
      <c r="F1384" s="36">
        <v>60044.02</v>
      </c>
      <c r="G1384" s="36">
        <v>281884.46999999997</v>
      </c>
      <c r="H1384" s="36">
        <v>0</v>
      </c>
      <c r="I1384" s="36">
        <v>18.599900000000002</v>
      </c>
      <c r="J1384" s="36">
        <v>18.585000000000001</v>
      </c>
      <c r="K1384" s="36">
        <v>612.30999999999995</v>
      </c>
      <c r="L1384" s="36">
        <v>611.12</v>
      </c>
      <c r="M1384" s="36">
        <v>612.30999999999995</v>
      </c>
    </row>
    <row r="1385" spans="3:13" x14ac:dyDescent="0.25">
      <c r="C1385" s="15">
        <f t="shared" si="49"/>
        <v>44773</v>
      </c>
      <c r="D1385" s="35">
        <v>44765</v>
      </c>
      <c r="E1385" s="36">
        <v>341928.47</v>
      </c>
      <c r="F1385" s="36">
        <v>60044.02</v>
      </c>
      <c r="G1385" s="36">
        <v>281884.46999999997</v>
      </c>
      <c r="H1385" s="36">
        <v>0</v>
      </c>
      <c r="I1385" s="36">
        <v>18.599900000000002</v>
      </c>
      <c r="J1385" s="36">
        <v>18.585000000000001</v>
      </c>
      <c r="K1385" s="36">
        <v>612.30999999999995</v>
      </c>
      <c r="L1385" s="36">
        <v>611.12</v>
      </c>
      <c r="M1385" s="36">
        <v>612.30999999999995</v>
      </c>
    </row>
    <row r="1386" spans="3:13" x14ac:dyDescent="0.25">
      <c r="C1386" s="15">
        <f t="shared" si="49"/>
        <v>44773</v>
      </c>
      <c r="D1386" s="35">
        <v>44764</v>
      </c>
      <c r="E1386" s="36">
        <v>341928.47</v>
      </c>
      <c r="F1386" s="36">
        <v>60044.02</v>
      </c>
      <c r="G1386" s="36">
        <v>281884.46999999997</v>
      </c>
      <c r="H1386" s="36">
        <v>186</v>
      </c>
      <c r="I1386" s="36">
        <v>18.599900000000002</v>
      </c>
      <c r="J1386" s="36">
        <v>18.585000000000001</v>
      </c>
      <c r="K1386" s="36">
        <v>612.30999999999995</v>
      </c>
      <c r="L1386" s="36">
        <v>611.12</v>
      </c>
      <c r="M1386" s="36">
        <v>612.30999999999995</v>
      </c>
    </row>
    <row r="1387" spans="3:13" x14ac:dyDescent="0.25">
      <c r="C1387" s="15">
        <f t="shared" si="49"/>
        <v>44773</v>
      </c>
      <c r="D1387" s="35">
        <v>44763</v>
      </c>
      <c r="E1387" s="36">
        <v>341926.5</v>
      </c>
      <c r="F1387" s="36">
        <v>60868.56</v>
      </c>
      <c r="G1387" s="36">
        <v>281057.90999999997</v>
      </c>
      <c r="H1387" s="36">
        <v>47</v>
      </c>
      <c r="I1387" s="36">
        <v>18.858699999999999</v>
      </c>
      <c r="J1387" s="36">
        <v>18.687000000000001</v>
      </c>
      <c r="K1387" s="36">
        <v>611.07000000000005</v>
      </c>
      <c r="L1387" s="36">
        <v>609.74</v>
      </c>
      <c r="M1387" s="36">
        <v>611.07000000000005</v>
      </c>
    </row>
    <row r="1388" spans="3:13" x14ac:dyDescent="0.25">
      <c r="C1388" s="15">
        <f t="shared" si="49"/>
        <v>44773</v>
      </c>
      <c r="D1388" s="35">
        <v>44762</v>
      </c>
      <c r="E1388" s="36">
        <v>342347.41</v>
      </c>
      <c r="F1388" s="36">
        <v>61440.12</v>
      </c>
      <c r="G1388" s="36">
        <v>280907.25</v>
      </c>
      <c r="H1388" s="36">
        <v>85</v>
      </c>
      <c r="I1388" s="36">
        <v>18.678899999999999</v>
      </c>
      <c r="J1388" s="36">
        <v>18.638999999999999</v>
      </c>
      <c r="K1388" s="36">
        <v>609.11</v>
      </c>
      <c r="L1388" s="36">
        <v>612.66</v>
      </c>
      <c r="M1388" s="36">
        <v>609.11</v>
      </c>
    </row>
    <row r="1389" spans="3:13" x14ac:dyDescent="0.25">
      <c r="C1389" s="15">
        <f t="shared" si="49"/>
        <v>44773</v>
      </c>
      <c r="D1389" s="35">
        <v>44761</v>
      </c>
      <c r="E1389" s="36">
        <v>342432.31</v>
      </c>
      <c r="F1389" s="36">
        <v>61752.52</v>
      </c>
      <c r="G1389" s="36">
        <v>280679.78000000003</v>
      </c>
      <c r="H1389" s="36">
        <v>122</v>
      </c>
      <c r="I1389" s="36">
        <v>18.760899999999999</v>
      </c>
      <c r="J1389" s="36">
        <v>18.670000000000002</v>
      </c>
      <c r="K1389" s="36">
        <v>608.80999999999995</v>
      </c>
      <c r="L1389" s="36">
        <v>613.70000000000005</v>
      </c>
      <c r="M1389" s="36">
        <v>608.80999999999995</v>
      </c>
    </row>
    <row r="1390" spans="3:13" x14ac:dyDescent="0.25">
      <c r="C1390" s="15">
        <f t="shared" si="49"/>
        <v>44773</v>
      </c>
      <c r="D1390" s="35">
        <v>44760</v>
      </c>
      <c r="E1390" s="36">
        <v>341826.81</v>
      </c>
      <c r="F1390" s="36">
        <v>62052.87</v>
      </c>
      <c r="G1390" s="36">
        <v>279773.94</v>
      </c>
      <c r="H1390" s="36">
        <v>13</v>
      </c>
      <c r="I1390" s="36">
        <v>18.698499999999999</v>
      </c>
      <c r="J1390" s="36">
        <v>18.791</v>
      </c>
      <c r="K1390" s="36">
        <v>607.12</v>
      </c>
      <c r="L1390" s="36">
        <v>613.79</v>
      </c>
      <c r="M1390" s="36">
        <v>607.12</v>
      </c>
    </row>
    <row r="1391" spans="3:13" x14ac:dyDescent="0.25">
      <c r="C1391" s="15">
        <f t="shared" si="49"/>
        <v>44773</v>
      </c>
      <c r="D1391" s="35">
        <v>44759</v>
      </c>
      <c r="E1391" s="36">
        <v>341950.13</v>
      </c>
      <c r="F1391" s="36">
        <v>62196.39</v>
      </c>
      <c r="G1391" s="36">
        <v>279753.69</v>
      </c>
      <c r="H1391" s="36">
        <v>0</v>
      </c>
      <c r="I1391" s="36">
        <v>18.713100000000001</v>
      </c>
      <c r="J1391" s="36">
        <v>18.547999999999998</v>
      </c>
      <c r="K1391" s="36">
        <v>599.36</v>
      </c>
      <c r="L1391" s="36">
        <v>623.78</v>
      </c>
      <c r="M1391" s="36">
        <v>599.36</v>
      </c>
    </row>
    <row r="1392" spans="3:13" x14ac:dyDescent="0.25">
      <c r="C1392" s="15">
        <f t="shared" si="49"/>
        <v>44773</v>
      </c>
      <c r="D1392" s="35">
        <v>44758</v>
      </c>
      <c r="E1392" s="36">
        <v>341950.13</v>
      </c>
      <c r="F1392" s="36">
        <v>62196.39</v>
      </c>
      <c r="G1392" s="36">
        <v>279753.69</v>
      </c>
      <c r="H1392" s="36">
        <v>0</v>
      </c>
      <c r="I1392" s="36">
        <v>18.713100000000001</v>
      </c>
      <c r="J1392" s="36">
        <v>18.547999999999998</v>
      </c>
      <c r="K1392" s="36">
        <v>599.36</v>
      </c>
      <c r="L1392" s="36">
        <v>623.78</v>
      </c>
      <c r="M1392" s="36">
        <v>599.36</v>
      </c>
    </row>
    <row r="1393" spans="3:13" x14ac:dyDescent="0.25">
      <c r="C1393" s="15">
        <f t="shared" si="49"/>
        <v>44773</v>
      </c>
      <c r="D1393" s="35">
        <v>44757</v>
      </c>
      <c r="E1393" s="36">
        <v>341950.13</v>
      </c>
      <c r="F1393" s="36">
        <v>62196.39</v>
      </c>
      <c r="G1393" s="36">
        <v>279753.69</v>
      </c>
      <c r="H1393" s="36">
        <v>76</v>
      </c>
      <c r="I1393" s="36">
        <v>18.713100000000001</v>
      </c>
      <c r="J1393" s="36">
        <v>18.547999999999998</v>
      </c>
      <c r="K1393" s="36">
        <v>599.36</v>
      </c>
      <c r="L1393" s="36">
        <v>623.78</v>
      </c>
      <c r="M1393" s="36">
        <v>599.36</v>
      </c>
    </row>
    <row r="1394" spans="3:13" x14ac:dyDescent="0.25">
      <c r="C1394" s="15">
        <f t="shared" si="49"/>
        <v>44773</v>
      </c>
      <c r="D1394" s="35">
        <v>44756</v>
      </c>
      <c r="E1394" s="36">
        <v>341277.19</v>
      </c>
      <c r="F1394" s="36">
        <v>62196.39</v>
      </c>
      <c r="G1394" s="36">
        <v>279080.81</v>
      </c>
      <c r="H1394" s="36">
        <v>91</v>
      </c>
      <c r="I1394" s="36">
        <v>18.424800000000001</v>
      </c>
      <c r="J1394" s="36">
        <v>18.169</v>
      </c>
      <c r="K1394" s="36">
        <v>620.48</v>
      </c>
      <c r="L1394" s="36">
        <v>623.88</v>
      </c>
      <c r="M1394" s="36">
        <v>620.48</v>
      </c>
    </row>
    <row r="1395" spans="3:13" x14ac:dyDescent="0.25">
      <c r="C1395" s="15">
        <f t="shared" si="49"/>
        <v>44773</v>
      </c>
      <c r="D1395" s="35">
        <v>44755</v>
      </c>
      <c r="E1395" s="36">
        <v>339376.88</v>
      </c>
      <c r="F1395" s="36">
        <v>62699.18</v>
      </c>
      <c r="G1395" s="36">
        <v>276677.65999999997</v>
      </c>
      <c r="H1395" s="36">
        <v>111</v>
      </c>
      <c r="I1395" s="36">
        <v>19.215499999999999</v>
      </c>
      <c r="J1395" s="36">
        <v>19.138000000000002</v>
      </c>
      <c r="K1395" s="36">
        <v>619.91</v>
      </c>
      <c r="L1395" s="36">
        <v>630.63</v>
      </c>
      <c r="M1395" s="36">
        <v>619.91</v>
      </c>
    </row>
    <row r="1396" spans="3:13" x14ac:dyDescent="0.25">
      <c r="C1396" s="15">
        <f t="shared" si="49"/>
        <v>44773</v>
      </c>
      <c r="D1396" s="35">
        <v>44754</v>
      </c>
      <c r="E1396" s="36">
        <v>339531.91</v>
      </c>
      <c r="F1396" s="36">
        <v>62779.16</v>
      </c>
      <c r="G1396" s="36">
        <v>276752.75</v>
      </c>
      <c r="H1396" s="36">
        <v>169</v>
      </c>
      <c r="I1396" s="36">
        <v>18.9375</v>
      </c>
      <c r="J1396" s="36">
        <v>18.899000000000001</v>
      </c>
      <c r="K1396" s="36">
        <v>621.87</v>
      </c>
      <c r="L1396" s="36">
        <v>630.04999999999995</v>
      </c>
      <c r="M1396" s="36">
        <v>621.87</v>
      </c>
    </row>
    <row r="1397" spans="3:13" x14ac:dyDescent="0.25">
      <c r="C1397" s="15">
        <f t="shared" si="49"/>
        <v>44773</v>
      </c>
      <c r="D1397" s="35">
        <v>44753</v>
      </c>
      <c r="E1397" s="36">
        <v>339518.91</v>
      </c>
      <c r="F1397" s="36">
        <v>68131.44</v>
      </c>
      <c r="G1397" s="36">
        <v>271387.5</v>
      </c>
      <c r="H1397" s="36">
        <v>9</v>
      </c>
      <c r="I1397" s="36">
        <v>19.122</v>
      </c>
      <c r="J1397" s="36">
        <v>19.067</v>
      </c>
      <c r="K1397" s="36">
        <v>626.28</v>
      </c>
      <c r="L1397" s="36">
        <v>630.6</v>
      </c>
      <c r="M1397" s="36">
        <v>626.28</v>
      </c>
    </row>
    <row r="1398" spans="3:13" x14ac:dyDescent="0.25">
      <c r="C1398" s="15">
        <f t="shared" si="49"/>
        <v>44773</v>
      </c>
      <c r="D1398" s="35">
        <v>44752</v>
      </c>
      <c r="E1398" s="36">
        <v>338918.53</v>
      </c>
      <c r="F1398" s="36">
        <v>68131.44</v>
      </c>
      <c r="G1398" s="36">
        <v>270787.06</v>
      </c>
      <c r="H1398" s="36">
        <v>0</v>
      </c>
      <c r="I1398" s="36">
        <v>19.315000000000001</v>
      </c>
      <c r="J1398" s="36">
        <v>19.167000000000002</v>
      </c>
      <c r="K1398" s="36">
        <v>630.05999999999995</v>
      </c>
      <c r="L1398" s="36">
        <v>632.9</v>
      </c>
      <c r="M1398" s="36">
        <v>630.05999999999995</v>
      </c>
    </row>
    <row r="1399" spans="3:13" x14ac:dyDescent="0.25">
      <c r="C1399" s="15">
        <f t="shared" si="49"/>
        <v>44773</v>
      </c>
      <c r="D1399" s="35">
        <v>44751</v>
      </c>
      <c r="E1399" s="36">
        <v>338918.53</v>
      </c>
      <c r="F1399" s="36">
        <v>68131.44</v>
      </c>
      <c r="G1399" s="36">
        <v>270787.06</v>
      </c>
      <c r="H1399" s="36">
        <v>0</v>
      </c>
      <c r="I1399" s="36">
        <v>19.315000000000001</v>
      </c>
      <c r="J1399" s="36">
        <v>19.167000000000002</v>
      </c>
      <c r="K1399" s="36">
        <v>630.05999999999995</v>
      </c>
      <c r="L1399" s="36">
        <v>632.9</v>
      </c>
      <c r="M1399" s="36">
        <v>630.05999999999995</v>
      </c>
    </row>
    <row r="1400" spans="3:13" x14ac:dyDescent="0.25">
      <c r="C1400" s="15">
        <f t="shared" si="49"/>
        <v>44773</v>
      </c>
      <c r="D1400" s="35">
        <v>44750</v>
      </c>
      <c r="E1400" s="36">
        <v>338918.53</v>
      </c>
      <c r="F1400" s="36">
        <v>68131.44</v>
      </c>
      <c r="G1400" s="36">
        <v>270787.06</v>
      </c>
      <c r="H1400" s="36">
        <v>45</v>
      </c>
      <c r="I1400" s="36">
        <v>19.315000000000001</v>
      </c>
      <c r="J1400" s="36">
        <v>19.167000000000002</v>
      </c>
      <c r="K1400" s="36">
        <v>630.05999999999995</v>
      </c>
      <c r="L1400" s="36">
        <v>632.9</v>
      </c>
      <c r="M1400" s="36">
        <v>630.05999999999995</v>
      </c>
    </row>
    <row r="1401" spans="3:13" x14ac:dyDescent="0.25">
      <c r="C1401" s="15">
        <f t="shared" si="49"/>
        <v>44773</v>
      </c>
      <c r="D1401" s="35">
        <v>44749</v>
      </c>
      <c r="E1401" s="36">
        <v>337890.75</v>
      </c>
      <c r="F1401" s="36">
        <v>68732.05</v>
      </c>
      <c r="G1401" s="36">
        <v>269158.71999999997</v>
      </c>
      <c r="H1401" s="36">
        <v>49</v>
      </c>
      <c r="I1401" s="36">
        <v>19.22</v>
      </c>
      <c r="J1401" s="36">
        <v>19.122</v>
      </c>
      <c r="K1401" s="36">
        <v>628.58000000000004</v>
      </c>
      <c r="L1401" s="36">
        <v>632.30999999999995</v>
      </c>
      <c r="M1401" s="36">
        <v>628.58000000000004</v>
      </c>
    </row>
    <row r="1402" spans="3:13" x14ac:dyDescent="0.25">
      <c r="C1402" s="15">
        <f t="shared" si="49"/>
        <v>44773</v>
      </c>
      <c r="D1402" s="35">
        <v>44748</v>
      </c>
      <c r="E1402" s="36">
        <v>337104.69</v>
      </c>
      <c r="F1402" s="36">
        <v>68732.05</v>
      </c>
      <c r="G1402" s="36">
        <v>268372.63</v>
      </c>
      <c r="H1402" s="36">
        <v>75</v>
      </c>
      <c r="I1402" s="36">
        <v>19.207999999999998</v>
      </c>
      <c r="J1402" s="36">
        <v>19.085000000000001</v>
      </c>
      <c r="K1402" s="36">
        <v>629.54999999999995</v>
      </c>
      <c r="L1402" s="36">
        <v>631.63</v>
      </c>
      <c r="M1402" s="36">
        <v>629.54999999999995</v>
      </c>
    </row>
    <row r="1403" spans="3:13" x14ac:dyDescent="0.25">
      <c r="C1403" s="15">
        <f t="shared" si="49"/>
        <v>44773</v>
      </c>
      <c r="D1403" s="35">
        <v>44747</v>
      </c>
      <c r="E1403" s="36">
        <v>337281</v>
      </c>
      <c r="F1403" s="36">
        <v>69331.05</v>
      </c>
      <c r="G1403" s="36">
        <v>267949.90999999997</v>
      </c>
      <c r="H1403" s="36">
        <v>621</v>
      </c>
      <c r="I1403" s="36">
        <v>19.214500000000001</v>
      </c>
      <c r="J1403" s="36">
        <v>19.052</v>
      </c>
      <c r="K1403" s="36">
        <v>649.87</v>
      </c>
      <c r="L1403" s="36">
        <v>657.01</v>
      </c>
      <c r="M1403" s="36">
        <v>649.87</v>
      </c>
    </row>
    <row r="1404" spans="3:13" x14ac:dyDescent="0.25">
      <c r="C1404" s="15">
        <f t="shared" si="49"/>
        <v>44773</v>
      </c>
      <c r="D1404" s="35">
        <v>44746</v>
      </c>
      <c r="E1404" s="36">
        <v>337321.47</v>
      </c>
      <c r="F1404" s="36">
        <v>69331.05</v>
      </c>
      <c r="G1404" s="36">
        <v>267990.44</v>
      </c>
      <c r="H1404" s="36">
        <v>0</v>
      </c>
      <c r="I1404" s="36">
        <v>19.9861</v>
      </c>
      <c r="J1404" s="36">
        <v>19.597000000000001</v>
      </c>
      <c r="K1404" s="36">
        <v>640.84</v>
      </c>
      <c r="L1404" s="36">
        <v>678.6</v>
      </c>
      <c r="M1404" s="36">
        <v>640.84</v>
      </c>
    </row>
    <row r="1405" spans="3:13" x14ac:dyDescent="0.25">
      <c r="C1405" s="15">
        <f t="shared" si="49"/>
        <v>44773</v>
      </c>
      <c r="D1405" s="35">
        <v>44745</v>
      </c>
      <c r="E1405" s="36">
        <v>337321.47</v>
      </c>
      <c r="F1405" s="36">
        <v>69331.05</v>
      </c>
      <c r="G1405" s="36">
        <v>267990.44</v>
      </c>
      <c r="H1405" s="36">
        <v>0</v>
      </c>
      <c r="I1405" s="36">
        <v>19.8765</v>
      </c>
      <c r="J1405" s="36">
        <v>19.597000000000001</v>
      </c>
      <c r="K1405" s="36">
        <v>657.32</v>
      </c>
      <c r="L1405" s="36">
        <v>678.5</v>
      </c>
      <c r="M1405" s="36">
        <v>657.32</v>
      </c>
    </row>
    <row r="1406" spans="3:13" x14ac:dyDescent="0.25">
      <c r="C1406" s="15">
        <f t="shared" si="49"/>
        <v>44773</v>
      </c>
      <c r="D1406" s="35">
        <v>44744</v>
      </c>
      <c r="E1406" s="36">
        <v>337321.47</v>
      </c>
      <c r="F1406" s="36">
        <v>69331.05</v>
      </c>
      <c r="G1406" s="36">
        <v>267990.44</v>
      </c>
      <c r="H1406" s="36">
        <v>0</v>
      </c>
      <c r="I1406" s="36">
        <v>19.8765</v>
      </c>
      <c r="J1406" s="36">
        <v>19.597000000000001</v>
      </c>
      <c r="K1406" s="36">
        <v>657.32</v>
      </c>
      <c r="L1406" s="36">
        <v>678.5</v>
      </c>
      <c r="M1406" s="36">
        <v>657.32</v>
      </c>
    </row>
    <row r="1407" spans="3:13" x14ac:dyDescent="0.25">
      <c r="C1407" s="15">
        <f t="shared" si="49"/>
        <v>44773</v>
      </c>
      <c r="D1407" s="35">
        <v>44743</v>
      </c>
      <c r="E1407" s="36">
        <v>337321.47</v>
      </c>
      <c r="F1407" s="36">
        <v>69331.05</v>
      </c>
      <c r="G1407" s="36">
        <v>267990.44</v>
      </c>
      <c r="H1407" s="36">
        <v>254</v>
      </c>
      <c r="I1407" s="36">
        <v>19.8765</v>
      </c>
      <c r="J1407" s="36">
        <v>19.597000000000001</v>
      </c>
      <c r="K1407" s="36">
        <v>657.32</v>
      </c>
      <c r="L1407" s="36">
        <v>678.5</v>
      </c>
      <c r="M1407" s="36">
        <v>657.32</v>
      </c>
    </row>
    <row r="1408" spans="3:13" x14ac:dyDescent="0.25">
      <c r="C1408" s="15">
        <f t="shared" si="49"/>
        <v>44773</v>
      </c>
      <c r="D1408" s="35">
        <v>44742</v>
      </c>
      <c r="E1408" s="36">
        <v>336855.5</v>
      </c>
      <c r="F1408" s="36">
        <v>69331.05</v>
      </c>
      <c r="G1408" s="36">
        <v>267524.44</v>
      </c>
      <c r="H1408" s="36">
        <v>141</v>
      </c>
      <c r="I1408" s="36">
        <v>20.279</v>
      </c>
      <c r="J1408" s="36">
        <v>20.282</v>
      </c>
      <c r="K1408" s="36">
        <v>673.35</v>
      </c>
      <c r="L1408" s="36">
        <v>678.73</v>
      </c>
      <c r="M1408" s="36">
        <v>673.35</v>
      </c>
    </row>
    <row r="1409" spans="3:13" x14ac:dyDescent="0.25">
      <c r="C1409" s="15">
        <f t="shared" si="49"/>
        <v>44773</v>
      </c>
      <c r="D1409" s="35">
        <v>44741</v>
      </c>
      <c r="E1409" s="36">
        <v>335446.03000000003</v>
      </c>
      <c r="F1409" s="36">
        <v>69749.070000000007</v>
      </c>
      <c r="G1409" s="36">
        <v>265696.94</v>
      </c>
      <c r="H1409" s="36">
        <v>1497</v>
      </c>
      <c r="I1409" s="36">
        <v>20.744</v>
      </c>
      <c r="J1409" s="36">
        <v>20.667999999999999</v>
      </c>
      <c r="K1409" s="36">
        <v>675.43</v>
      </c>
      <c r="L1409" s="36">
        <v>678.57</v>
      </c>
      <c r="M1409" s="36">
        <v>675.43</v>
      </c>
    </row>
    <row r="1410" spans="3:13" x14ac:dyDescent="0.25">
      <c r="C1410" s="15">
        <f t="shared" si="49"/>
        <v>44773</v>
      </c>
      <c r="D1410" s="35">
        <v>44740</v>
      </c>
      <c r="E1410" s="36">
        <v>333529.38</v>
      </c>
      <c r="F1410" s="36">
        <v>69749.070000000007</v>
      </c>
      <c r="G1410" s="36">
        <v>263780.31</v>
      </c>
      <c r="H1410" s="36">
        <v>30</v>
      </c>
      <c r="I1410" s="36">
        <v>20.84</v>
      </c>
      <c r="J1410" s="36">
        <v>20.806000000000001</v>
      </c>
      <c r="K1410" s="36">
        <v>680.97</v>
      </c>
      <c r="L1410" s="36">
        <v>693.94</v>
      </c>
      <c r="M1410" s="36">
        <v>680.97</v>
      </c>
    </row>
    <row r="1411" spans="3:13" x14ac:dyDescent="0.25">
      <c r="C1411" s="15">
        <f t="shared" si="49"/>
        <v>44742</v>
      </c>
      <c r="D1411" s="35">
        <v>44739</v>
      </c>
      <c r="E1411" s="36">
        <v>334934.90999999997</v>
      </c>
      <c r="F1411" s="36">
        <v>70110.94</v>
      </c>
      <c r="G1411" s="36">
        <v>264823.96999999997</v>
      </c>
      <c r="H1411" s="36">
        <v>21</v>
      </c>
      <c r="I1411" s="36">
        <v>21.161000000000001</v>
      </c>
      <c r="J1411" s="36">
        <v>21.167999999999999</v>
      </c>
      <c r="K1411" s="36">
        <v>679.04</v>
      </c>
      <c r="L1411" s="36">
        <v>695.63</v>
      </c>
      <c r="M1411" s="36">
        <v>679.04</v>
      </c>
    </row>
    <row r="1412" spans="3:13" x14ac:dyDescent="0.25">
      <c r="C1412" s="15">
        <f t="shared" si="49"/>
        <v>44742</v>
      </c>
      <c r="D1412" s="35">
        <v>44738</v>
      </c>
      <c r="E1412" s="36">
        <v>333812.59000000003</v>
      </c>
      <c r="F1412" s="36">
        <v>70852.23</v>
      </c>
      <c r="G1412" s="36">
        <v>262960.38</v>
      </c>
      <c r="H1412" s="36">
        <v>0</v>
      </c>
      <c r="I1412" s="36">
        <v>21.1645</v>
      </c>
      <c r="J1412" s="36">
        <v>21.125</v>
      </c>
      <c r="K1412" s="36">
        <v>679.38</v>
      </c>
      <c r="L1412" s="36">
        <v>695.83</v>
      </c>
      <c r="M1412" s="36">
        <v>679.38</v>
      </c>
    </row>
    <row r="1413" spans="3:13" x14ac:dyDescent="0.25">
      <c r="C1413" s="15">
        <f t="shared" si="49"/>
        <v>44742</v>
      </c>
      <c r="D1413" s="35">
        <v>44737</v>
      </c>
      <c r="E1413" s="36">
        <v>333812.59000000003</v>
      </c>
      <c r="F1413" s="36">
        <v>70852.23</v>
      </c>
      <c r="G1413" s="36">
        <v>262960.38</v>
      </c>
      <c r="H1413" s="36">
        <v>0</v>
      </c>
      <c r="I1413" s="36">
        <v>21.1645</v>
      </c>
      <c r="J1413" s="36">
        <v>21.125</v>
      </c>
      <c r="K1413" s="36">
        <v>679.38</v>
      </c>
      <c r="L1413" s="36">
        <v>695.83</v>
      </c>
      <c r="M1413" s="36">
        <v>679.38</v>
      </c>
    </row>
    <row r="1414" spans="3:13" x14ac:dyDescent="0.25">
      <c r="C1414" s="15">
        <f t="shared" si="49"/>
        <v>44742</v>
      </c>
      <c r="D1414" s="35">
        <v>44736</v>
      </c>
      <c r="E1414" s="36">
        <v>333812.59000000003</v>
      </c>
      <c r="F1414" s="36">
        <v>70852.23</v>
      </c>
      <c r="G1414" s="36">
        <v>262960.38</v>
      </c>
      <c r="H1414" s="36">
        <v>10</v>
      </c>
      <c r="I1414" s="36">
        <v>21.1645</v>
      </c>
      <c r="J1414" s="36">
        <v>21.125</v>
      </c>
      <c r="K1414" s="36">
        <v>679.38</v>
      </c>
      <c r="L1414" s="36">
        <v>695.83</v>
      </c>
      <c r="M1414" s="36">
        <v>679.38</v>
      </c>
    </row>
    <row r="1415" spans="3:13" x14ac:dyDescent="0.25">
      <c r="C1415" s="15">
        <f t="shared" si="49"/>
        <v>44742</v>
      </c>
      <c r="D1415" s="35">
        <v>44735</v>
      </c>
      <c r="E1415" s="36">
        <v>336553.19</v>
      </c>
      <c r="F1415" s="36">
        <v>71116.09</v>
      </c>
      <c r="G1415" s="36">
        <v>265437.09000000003</v>
      </c>
      <c r="H1415" s="36">
        <v>2</v>
      </c>
      <c r="I1415" s="36">
        <v>20.954000000000001</v>
      </c>
      <c r="J1415" s="36">
        <v>21.042000000000002</v>
      </c>
      <c r="K1415" s="36">
        <v>691.19</v>
      </c>
      <c r="L1415" s="36">
        <v>694.92</v>
      </c>
      <c r="M1415" s="36">
        <v>691.19</v>
      </c>
    </row>
    <row r="1416" spans="3:13" x14ac:dyDescent="0.25">
      <c r="C1416" s="15">
        <f t="shared" si="49"/>
        <v>44742</v>
      </c>
      <c r="D1416" s="35">
        <v>44734</v>
      </c>
      <c r="E1416" s="36">
        <v>337263.06</v>
      </c>
      <c r="F1416" s="36">
        <v>71116.09</v>
      </c>
      <c r="G1416" s="36">
        <v>266146.96999999997</v>
      </c>
      <c r="H1416" s="36">
        <v>9</v>
      </c>
      <c r="I1416" s="36">
        <v>21.418700000000001</v>
      </c>
      <c r="J1416" s="36">
        <v>21.420999999999999</v>
      </c>
      <c r="K1416" s="36">
        <v>695.43</v>
      </c>
      <c r="L1416" s="36">
        <v>696.48</v>
      </c>
      <c r="M1416" s="36">
        <v>695.43</v>
      </c>
    </row>
    <row r="1417" spans="3:13" x14ac:dyDescent="0.25">
      <c r="C1417" s="15">
        <f t="shared" si="49"/>
        <v>44742</v>
      </c>
      <c r="D1417" s="35">
        <v>44733</v>
      </c>
      <c r="E1417" s="36">
        <v>337375.69</v>
      </c>
      <c r="F1417" s="36">
        <v>71388.38</v>
      </c>
      <c r="G1417" s="36">
        <v>265987.28000000003</v>
      </c>
      <c r="H1417" s="36">
        <v>6</v>
      </c>
      <c r="I1417" s="36">
        <v>21.687000000000001</v>
      </c>
      <c r="J1417" s="36">
        <v>21.768000000000001</v>
      </c>
      <c r="K1417" s="36">
        <v>697.96</v>
      </c>
      <c r="L1417" s="36">
        <v>710.22</v>
      </c>
      <c r="M1417" s="36">
        <v>697.96</v>
      </c>
    </row>
    <row r="1418" spans="3:13" x14ac:dyDescent="0.25">
      <c r="C1418" s="15">
        <f t="shared" si="49"/>
        <v>44742</v>
      </c>
      <c r="D1418" s="35">
        <v>44732</v>
      </c>
      <c r="E1418" s="36">
        <v>336788.13</v>
      </c>
      <c r="F1418" s="36">
        <v>71388.38</v>
      </c>
      <c r="G1418" s="36">
        <v>265399.71999999997</v>
      </c>
      <c r="H1418" s="36">
        <v>0</v>
      </c>
      <c r="I1418" s="36">
        <v>21.747499999999999</v>
      </c>
      <c r="J1418" s="36">
        <v>21.587</v>
      </c>
      <c r="K1418" s="36">
        <v>701.53</v>
      </c>
      <c r="L1418" s="36">
        <v>709.9</v>
      </c>
      <c r="M1418" s="36">
        <v>701.53</v>
      </c>
    </row>
    <row r="1419" spans="3:13" x14ac:dyDescent="0.25">
      <c r="C1419" s="15">
        <f t="shared" si="49"/>
        <v>44742</v>
      </c>
      <c r="D1419" s="35">
        <v>44731</v>
      </c>
      <c r="E1419" s="36">
        <v>336788.13</v>
      </c>
      <c r="F1419" s="36">
        <v>71388.38</v>
      </c>
      <c r="G1419" s="36">
        <v>265399.71999999997</v>
      </c>
      <c r="H1419" s="36">
        <v>0</v>
      </c>
      <c r="I1419" s="36">
        <v>21.673500000000001</v>
      </c>
      <c r="J1419" s="36">
        <v>21.587</v>
      </c>
      <c r="K1419" s="36">
        <v>702.13</v>
      </c>
      <c r="L1419" s="36">
        <v>707.34</v>
      </c>
      <c r="M1419" s="36">
        <v>702.13</v>
      </c>
    </row>
    <row r="1420" spans="3:13" x14ac:dyDescent="0.25">
      <c r="C1420" s="15">
        <f t="shared" si="49"/>
        <v>44742</v>
      </c>
      <c r="D1420" s="35">
        <v>44730</v>
      </c>
      <c r="E1420" s="36">
        <v>336788.13</v>
      </c>
      <c r="F1420" s="36">
        <v>71388.38</v>
      </c>
      <c r="G1420" s="36">
        <v>265399.71999999997</v>
      </c>
      <c r="H1420" s="36">
        <v>0</v>
      </c>
      <c r="I1420" s="36">
        <v>21.673500000000001</v>
      </c>
      <c r="J1420" s="36">
        <v>21.587</v>
      </c>
      <c r="K1420" s="36">
        <v>702.13</v>
      </c>
      <c r="L1420" s="36">
        <v>707.34</v>
      </c>
      <c r="M1420" s="36">
        <v>702.13</v>
      </c>
    </row>
    <row r="1421" spans="3:13" x14ac:dyDescent="0.25">
      <c r="C1421" s="15">
        <f t="shared" si="49"/>
        <v>44742</v>
      </c>
      <c r="D1421" s="35">
        <v>44729</v>
      </c>
      <c r="E1421" s="36">
        <v>336788.13</v>
      </c>
      <c r="F1421" s="36">
        <v>71388.38</v>
      </c>
      <c r="G1421" s="36">
        <v>265399.71999999997</v>
      </c>
      <c r="H1421" s="36">
        <v>16</v>
      </c>
      <c r="I1421" s="36">
        <v>21.673500000000001</v>
      </c>
      <c r="J1421" s="36">
        <v>21.587</v>
      </c>
      <c r="K1421" s="36">
        <v>702.13</v>
      </c>
      <c r="L1421" s="36">
        <v>707.34</v>
      </c>
      <c r="M1421" s="36">
        <v>702.13</v>
      </c>
    </row>
    <row r="1422" spans="3:13" x14ac:dyDescent="0.25">
      <c r="C1422" s="15">
        <f t="shared" si="49"/>
        <v>44742</v>
      </c>
      <c r="D1422" s="35">
        <v>44728</v>
      </c>
      <c r="E1422" s="36">
        <v>337252.44</v>
      </c>
      <c r="F1422" s="36">
        <v>71579.460000000006</v>
      </c>
      <c r="G1422" s="36">
        <v>265672.96999999997</v>
      </c>
      <c r="H1422" s="36">
        <v>25</v>
      </c>
      <c r="I1422" s="36">
        <v>21.9558</v>
      </c>
      <c r="J1422" s="36">
        <v>21.885000000000002</v>
      </c>
      <c r="K1422" s="36">
        <v>697.59</v>
      </c>
      <c r="L1422" s="36">
        <v>708.63</v>
      </c>
      <c r="M1422" s="36">
        <v>697.59</v>
      </c>
    </row>
    <row r="1423" spans="3:13" x14ac:dyDescent="0.25">
      <c r="C1423" s="15">
        <f t="shared" si="49"/>
        <v>44742</v>
      </c>
      <c r="D1423" s="35">
        <v>44727</v>
      </c>
      <c r="E1423" s="36">
        <v>336708.47</v>
      </c>
      <c r="F1423" s="36">
        <v>71395.649999999994</v>
      </c>
      <c r="G1423" s="36">
        <v>265312.81</v>
      </c>
      <c r="H1423" s="36">
        <v>71</v>
      </c>
      <c r="I1423" s="36">
        <v>21.687999999999999</v>
      </c>
      <c r="J1423" s="36">
        <v>21.42</v>
      </c>
      <c r="K1423" s="36">
        <v>686.08</v>
      </c>
      <c r="L1423" s="36">
        <v>707.52</v>
      </c>
      <c r="M1423" s="36">
        <v>686.08</v>
      </c>
    </row>
    <row r="1424" spans="3:13" x14ac:dyDescent="0.25">
      <c r="C1424" s="15">
        <f t="shared" si="49"/>
        <v>44742</v>
      </c>
      <c r="D1424" s="35">
        <v>44726</v>
      </c>
      <c r="E1424" s="36">
        <v>336915.03</v>
      </c>
      <c r="F1424" s="36">
        <v>71395.649999999994</v>
      </c>
      <c r="G1424" s="36">
        <v>265519.40999999997</v>
      </c>
      <c r="H1424" s="36">
        <v>19</v>
      </c>
      <c r="I1424" s="36">
        <v>21.048500000000001</v>
      </c>
      <c r="J1424" s="36">
        <v>20.954000000000001</v>
      </c>
      <c r="K1424" s="36">
        <v>687.52</v>
      </c>
      <c r="L1424" s="36">
        <v>704.73</v>
      </c>
      <c r="M1424" s="36">
        <v>687.52</v>
      </c>
    </row>
    <row r="1425" spans="3:13" x14ac:dyDescent="0.25">
      <c r="C1425" s="15">
        <f t="shared" si="49"/>
        <v>44742</v>
      </c>
      <c r="D1425" s="35">
        <v>44725</v>
      </c>
      <c r="E1425" s="36">
        <v>338087.22</v>
      </c>
      <c r="F1425" s="36">
        <v>71954.66</v>
      </c>
      <c r="G1425" s="36">
        <v>266132.56</v>
      </c>
      <c r="H1425" s="36">
        <v>57</v>
      </c>
      <c r="I1425" s="36">
        <v>21.078199999999999</v>
      </c>
      <c r="J1425" s="36">
        <v>21.254999999999999</v>
      </c>
      <c r="K1425" s="36">
        <v>695.53</v>
      </c>
      <c r="L1425" s="36">
        <v>703.37</v>
      </c>
      <c r="M1425" s="36">
        <v>695.53</v>
      </c>
    </row>
    <row r="1426" spans="3:13" x14ac:dyDescent="0.25">
      <c r="C1426" s="15">
        <f t="shared" si="49"/>
        <v>44742</v>
      </c>
      <c r="D1426" s="35">
        <v>44724</v>
      </c>
      <c r="E1426" s="36">
        <v>337601.09</v>
      </c>
      <c r="F1426" s="36">
        <v>72748.92</v>
      </c>
      <c r="G1426" s="36">
        <v>264852.15999999997</v>
      </c>
      <c r="H1426" s="36">
        <v>0</v>
      </c>
      <c r="I1426" s="36">
        <v>21.889500000000002</v>
      </c>
      <c r="J1426" s="36">
        <v>21.931000000000001</v>
      </c>
      <c r="K1426" s="36">
        <v>699.65</v>
      </c>
      <c r="L1426" s="36">
        <v>714.4</v>
      </c>
      <c r="M1426" s="36">
        <v>699.65</v>
      </c>
    </row>
    <row r="1427" spans="3:13" x14ac:dyDescent="0.25">
      <c r="C1427" s="15">
        <f t="shared" si="49"/>
        <v>44742</v>
      </c>
      <c r="D1427" s="35">
        <v>44723</v>
      </c>
      <c r="E1427" s="36">
        <v>337601.09</v>
      </c>
      <c r="F1427" s="36">
        <v>72748.92</v>
      </c>
      <c r="G1427" s="36">
        <v>264852.15999999997</v>
      </c>
      <c r="H1427" s="36">
        <v>0</v>
      </c>
      <c r="I1427" s="36">
        <v>21.889500000000002</v>
      </c>
      <c r="J1427" s="36">
        <v>21.931000000000001</v>
      </c>
      <c r="K1427" s="36">
        <v>699.65</v>
      </c>
      <c r="L1427" s="36">
        <v>714.4</v>
      </c>
      <c r="M1427" s="36">
        <v>699.65</v>
      </c>
    </row>
    <row r="1428" spans="3:13" x14ac:dyDescent="0.25">
      <c r="C1428" s="15">
        <f t="shared" si="49"/>
        <v>44742</v>
      </c>
      <c r="D1428" s="35">
        <v>44722</v>
      </c>
      <c r="E1428" s="36">
        <v>337601.09</v>
      </c>
      <c r="F1428" s="36">
        <v>72748.92</v>
      </c>
      <c r="G1428" s="36">
        <v>264852.15999999997</v>
      </c>
      <c r="H1428" s="36">
        <v>12</v>
      </c>
      <c r="I1428" s="36">
        <v>21.889500000000002</v>
      </c>
      <c r="J1428" s="36">
        <v>21.931000000000001</v>
      </c>
      <c r="K1428" s="36">
        <v>699.65</v>
      </c>
      <c r="L1428" s="36">
        <v>714.4</v>
      </c>
      <c r="M1428" s="36">
        <v>699.65</v>
      </c>
    </row>
    <row r="1429" spans="3:13" x14ac:dyDescent="0.25">
      <c r="C1429" s="15">
        <f t="shared" si="49"/>
        <v>44742</v>
      </c>
      <c r="D1429" s="35">
        <v>44721</v>
      </c>
      <c r="E1429" s="36">
        <v>337188.59</v>
      </c>
      <c r="F1429" s="36">
        <v>72748.92</v>
      </c>
      <c r="G1429" s="36">
        <v>264439.69</v>
      </c>
      <c r="H1429" s="36">
        <v>15</v>
      </c>
      <c r="I1429" s="36">
        <v>21.691700000000001</v>
      </c>
      <c r="J1429" s="36">
        <v>21.817</v>
      </c>
      <c r="K1429" s="36">
        <v>710.64</v>
      </c>
      <c r="L1429" s="36">
        <v>716.16</v>
      </c>
      <c r="M1429" s="36">
        <v>710.64</v>
      </c>
    </row>
    <row r="1430" spans="3:13" x14ac:dyDescent="0.25">
      <c r="C1430" s="15">
        <f t="shared" si="49"/>
        <v>44742</v>
      </c>
      <c r="D1430" s="35">
        <v>44720</v>
      </c>
      <c r="E1430" s="36">
        <v>336714.22</v>
      </c>
      <c r="F1430" s="36">
        <v>72748.92</v>
      </c>
      <c r="G1430" s="36">
        <v>263965.25</v>
      </c>
      <c r="H1430" s="36">
        <v>23</v>
      </c>
      <c r="I1430" s="36">
        <v>22.052099999999999</v>
      </c>
      <c r="J1430" s="36">
        <v>22.094000000000001</v>
      </c>
      <c r="K1430" s="36">
        <v>712.92</v>
      </c>
      <c r="L1430" s="36">
        <v>717.11</v>
      </c>
      <c r="M1430" s="36">
        <v>712.92</v>
      </c>
    </row>
    <row r="1431" spans="3:13" x14ac:dyDescent="0.25">
      <c r="C1431" s="15">
        <f t="shared" si="49"/>
        <v>44742</v>
      </c>
      <c r="D1431" s="35">
        <v>44719</v>
      </c>
      <c r="E1431" s="36">
        <v>336038.84</v>
      </c>
      <c r="F1431" s="36">
        <v>72453.600000000006</v>
      </c>
      <c r="G1431" s="36">
        <v>263585.25</v>
      </c>
      <c r="H1431" s="36">
        <v>63</v>
      </c>
      <c r="I1431" s="36">
        <v>22.234999999999999</v>
      </c>
      <c r="J1431" s="36">
        <v>22.178000000000001</v>
      </c>
      <c r="K1431" s="36">
        <v>713.74</v>
      </c>
      <c r="L1431" s="36">
        <v>715.54</v>
      </c>
      <c r="M1431" s="36">
        <v>713.74</v>
      </c>
    </row>
    <row r="1432" spans="3:13" x14ac:dyDescent="0.25">
      <c r="C1432" s="15">
        <f t="shared" si="49"/>
        <v>44742</v>
      </c>
      <c r="D1432" s="35">
        <v>44718</v>
      </c>
      <c r="E1432" s="36">
        <v>336894.44</v>
      </c>
      <c r="F1432" s="36">
        <v>72453.600000000006</v>
      </c>
      <c r="G1432" s="36">
        <v>264440.84000000003</v>
      </c>
      <c r="H1432" s="36">
        <v>0</v>
      </c>
      <c r="I1432" s="36">
        <v>22.072500000000002</v>
      </c>
      <c r="J1432" s="36">
        <v>22.091999999999999</v>
      </c>
      <c r="K1432" s="36">
        <v>717.01</v>
      </c>
      <c r="L1432" s="36">
        <v>717.31</v>
      </c>
      <c r="M1432" s="36">
        <v>717.01</v>
      </c>
    </row>
    <row r="1433" spans="3:13" x14ac:dyDescent="0.25">
      <c r="C1433" s="15">
        <f t="shared" si="49"/>
        <v>44742</v>
      </c>
      <c r="D1433" s="35">
        <v>44717</v>
      </c>
      <c r="E1433" s="36">
        <v>336605.94</v>
      </c>
      <c r="F1433" s="36">
        <v>72453.600000000006</v>
      </c>
      <c r="G1433" s="36">
        <v>264152.34000000003</v>
      </c>
      <c r="H1433" s="36">
        <v>0</v>
      </c>
      <c r="I1433" s="36">
        <v>21.9255</v>
      </c>
      <c r="J1433" s="36">
        <v>21.908000000000001</v>
      </c>
      <c r="K1433" s="36">
        <v>704.47</v>
      </c>
      <c r="L1433" s="36">
        <v>716.63</v>
      </c>
      <c r="M1433" s="36">
        <v>704.47</v>
      </c>
    </row>
    <row r="1434" spans="3:13" x14ac:dyDescent="0.25">
      <c r="C1434" s="15">
        <f t="shared" si="49"/>
        <v>44742</v>
      </c>
      <c r="D1434" s="35">
        <v>44716</v>
      </c>
      <c r="E1434" s="36">
        <v>336605.94</v>
      </c>
      <c r="F1434" s="36">
        <v>72453.600000000006</v>
      </c>
      <c r="G1434" s="36">
        <v>264152.34000000003</v>
      </c>
      <c r="H1434" s="36">
        <v>0</v>
      </c>
      <c r="I1434" s="36">
        <v>21.9255</v>
      </c>
      <c r="J1434" s="36">
        <v>21.908000000000001</v>
      </c>
      <c r="K1434" s="36">
        <v>704.47</v>
      </c>
      <c r="L1434" s="36">
        <v>716.63</v>
      </c>
      <c r="M1434" s="36">
        <v>704.47</v>
      </c>
    </row>
    <row r="1435" spans="3:13" x14ac:dyDescent="0.25">
      <c r="C1435" s="15">
        <f t="shared" si="49"/>
        <v>44742</v>
      </c>
      <c r="D1435" s="35">
        <v>44715</v>
      </c>
      <c r="E1435" s="36">
        <v>336605.94</v>
      </c>
      <c r="F1435" s="36">
        <v>72453.600000000006</v>
      </c>
      <c r="G1435" s="36">
        <v>264152.34000000003</v>
      </c>
      <c r="H1435" s="36">
        <v>27</v>
      </c>
      <c r="I1435" s="36">
        <v>21.9255</v>
      </c>
      <c r="J1435" s="36">
        <v>21.908000000000001</v>
      </c>
      <c r="K1435" s="36">
        <v>704.47</v>
      </c>
      <c r="L1435" s="36">
        <v>716.63</v>
      </c>
      <c r="M1435" s="36">
        <v>704.47</v>
      </c>
    </row>
    <row r="1436" spans="3:13" x14ac:dyDescent="0.25">
      <c r="C1436" s="15">
        <f t="shared" si="49"/>
        <v>44742</v>
      </c>
      <c r="D1436" s="35">
        <v>44714</v>
      </c>
      <c r="E1436" s="36">
        <v>336312</v>
      </c>
      <c r="F1436" s="36">
        <v>72458.880000000005</v>
      </c>
      <c r="G1436" s="36">
        <v>263853.13</v>
      </c>
      <c r="H1436" s="36">
        <v>17</v>
      </c>
      <c r="I1436" s="36">
        <v>22.306799999999999</v>
      </c>
      <c r="J1436" s="36">
        <v>22.274999999999999</v>
      </c>
      <c r="K1436" s="36">
        <v>704.47</v>
      </c>
      <c r="L1436" s="36">
        <v>716.63</v>
      </c>
      <c r="M1436" s="36">
        <v>704.47</v>
      </c>
    </row>
    <row r="1437" spans="3:13" x14ac:dyDescent="0.25">
      <c r="C1437" s="15">
        <f t="shared" si="49"/>
        <v>44742</v>
      </c>
      <c r="D1437" s="35">
        <v>44713</v>
      </c>
      <c r="E1437" s="36">
        <v>338231.22</v>
      </c>
      <c r="F1437" s="36">
        <v>72458.880000000005</v>
      </c>
      <c r="G1437" s="36">
        <v>265772.34000000003</v>
      </c>
      <c r="H1437" s="36">
        <v>17</v>
      </c>
      <c r="I1437" s="36">
        <v>21.8323</v>
      </c>
      <c r="J1437" s="36">
        <v>21.914999999999999</v>
      </c>
      <c r="K1437" s="36">
        <v>696.06</v>
      </c>
      <c r="L1437" s="36">
        <v>713.86</v>
      </c>
      <c r="M1437" s="36">
        <v>696.06</v>
      </c>
    </row>
    <row r="1438" spans="3:13" x14ac:dyDescent="0.25">
      <c r="C1438" s="15">
        <f t="shared" ref="C1438:C1501" si="50">IFERROR(IF(DAY(D1438)=1,EOMONTH(D1438,0),IF(AND(EOMONTH(D1438,0)+1-D1438&lt;=3,(H1438-AVERAGE(H1439:H1448))/_xlfn.STDEV.S(H1439:H1448)&gt;3),EOMONTH(D1438,1),C1439)),C1439)</f>
        <v>44712</v>
      </c>
      <c r="D1438" s="35">
        <v>44712</v>
      </c>
      <c r="E1438" s="36">
        <v>337177.97</v>
      </c>
      <c r="F1438" s="36">
        <v>72533.98</v>
      </c>
      <c r="G1438" s="36">
        <v>264643.96999999997</v>
      </c>
      <c r="H1438" s="36">
        <v>37</v>
      </c>
      <c r="I1438" s="36">
        <v>21.55</v>
      </c>
      <c r="J1438" s="36">
        <v>21.687999999999999</v>
      </c>
      <c r="K1438" s="36">
        <v>703.11</v>
      </c>
      <c r="L1438" s="36">
        <v>715.4</v>
      </c>
      <c r="M1438" s="36">
        <v>703.11</v>
      </c>
    </row>
    <row r="1439" spans="3:13" x14ac:dyDescent="0.25">
      <c r="C1439" s="15">
        <f t="shared" si="50"/>
        <v>44712</v>
      </c>
      <c r="D1439" s="35">
        <v>44711</v>
      </c>
      <c r="E1439" s="36">
        <v>336359.38</v>
      </c>
      <c r="F1439" s="36">
        <v>75474.48</v>
      </c>
      <c r="G1439" s="36">
        <v>260884.86</v>
      </c>
      <c r="H1439" s="36">
        <v>0</v>
      </c>
      <c r="I1439" s="36">
        <v>21.974</v>
      </c>
      <c r="J1439" s="36">
        <v>22.096</v>
      </c>
      <c r="K1439" s="36">
        <v>717.57</v>
      </c>
      <c r="L1439" s="36">
        <v>716.52</v>
      </c>
      <c r="M1439" s="36">
        <v>717.57</v>
      </c>
    </row>
    <row r="1440" spans="3:13" x14ac:dyDescent="0.25">
      <c r="C1440" s="15">
        <f t="shared" si="50"/>
        <v>44712</v>
      </c>
      <c r="D1440" s="35">
        <v>44710</v>
      </c>
      <c r="E1440" s="36">
        <v>336359.38</v>
      </c>
      <c r="F1440" s="36">
        <v>75474.48</v>
      </c>
      <c r="G1440" s="36">
        <v>260884.86</v>
      </c>
      <c r="H1440" s="36">
        <v>0</v>
      </c>
      <c r="I1440" s="36">
        <v>22.113299999999999</v>
      </c>
      <c r="J1440" s="36">
        <v>22.096</v>
      </c>
      <c r="K1440" s="36">
        <v>713.5</v>
      </c>
      <c r="L1440" s="36">
        <v>712.45</v>
      </c>
      <c r="M1440" s="36">
        <v>713.5</v>
      </c>
    </row>
    <row r="1441" spans="3:13" x14ac:dyDescent="0.25">
      <c r="C1441" s="15">
        <f t="shared" si="50"/>
        <v>44712</v>
      </c>
      <c r="D1441" s="35">
        <v>44709</v>
      </c>
      <c r="E1441" s="36">
        <v>336359.38</v>
      </c>
      <c r="F1441" s="36">
        <v>75474.48</v>
      </c>
      <c r="G1441" s="36">
        <v>260884.86</v>
      </c>
      <c r="H1441" s="36">
        <v>0</v>
      </c>
      <c r="I1441" s="36">
        <v>22.113299999999999</v>
      </c>
      <c r="J1441" s="36">
        <v>22.096</v>
      </c>
      <c r="K1441" s="36">
        <v>713.5</v>
      </c>
      <c r="L1441" s="36">
        <v>712.45</v>
      </c>
      <c r="M1441" s="36">
        <v>713.5</v>
      </c>
    </row>
    <row r="1442" spans="3:13" x14ac:dyDescent="0.25">
      <c r="C1442" s="15">
        <f t="shared" si="50"/>
        <v>44712</v>
      </c>
      <c r="D1442" s="35">
        <v>44708</v>
      </c>
      <c r="E1442" s="36">
        <v>336359.38</v>
      </c>
      <c r="F1442" s="36">
        <v>75474.48</v>
      </c>
      <c r="G1442" s="36">
        <v>260884.86</v>
      </c>
      <c r="H1442" s="36">
        <v>1404</v>
      </c>
      <c r="I1442" s="36">
        <v>22.113299999999999</v>
      </c>
      <c r="J1442" s="36">
        <v>22.096</v>
      </c>
      <c r="K1442" s="36">
        <v>713.5</v>
      </c>
      <c r="L1442" s="36">
        <v>712.45</v>
      </c>
      <c r="M1442" s="36">
        <v>713.5</v>
      </c>
    </row>
    <row r="1443" spans="3:13" x14ac:dyDescent="0.25">
      <c r="C1443" s="15">
        <f t="shared" si="50"/>
        <v>44712</v>
      </c>
      <c r="D1443" s="35">
        <v>44707</v>
      </c>
      <c r="E1443" s="36">
        <v>335744.59</v>
      </c>
      <c r="F1443" s="36">
        <v>80021.789999999994</v>
      </c>
      <c r="G1443" s="36">
        <v>255722.8</v>
      </c>
      <c r="H1443" s="36">
        <v>25</v>
      </c>
      <c r="I1443" s="36">
        <v>22.014199999999999</v>
      </c>
      <c r="J1443" s="36">
        <v>21.940999999999999</v>
      </c>
      <c r="K1443" s="36">
        <v>703.23</v>
      </c>
      <c r="L1443" s="36">
        <v>708.28</v>
      </c>
      <c r="M1443" s="36">
        <v>703.23</v>
      </c>
    </row>
    <row r="1444" spans="3:13" x14ac:dyDescent="0.25">
      <c r="C1444" s="15">
        <f t="shared" si="50"/>
        <v>44712</v>
      </c>
      <c r="D1444" s="35">
        <v>44706</v>
      </c>
      <c r="E1444" s="36">
        <v>336970.06</v>
      </c>
      <c r="F1444" s="36">
        <v>80031.47</v>
      </c>
      <c r="G1444" s="36">
        <v>256938.59</v>
      </c>
      <c r="H1444" s="36">
        <v>83</v>
      </c>
      <c r="I1444" s="36">
        <v>21.989000000000001</v>
      </c>
      <c r="J1444" s="36">
        <v>21.86</v>
      </c>
      <c r="K1444" s="36">
        <v>710.86</v>
      </c>
      <c r="L1444" s="36">
        <v>719.82</v>
      </c>
      <c r="M1444" s="36">
        <v>710.86</v>
      </c>
    </row>
    <row r="1445" spans="3:13" x14ac:dyDescent="0.25">
      <c r="C1445" s="15">
        <f t="shared" si="50"/>
        <v>44712</v>
      </c>
      <c r="D1445" s="35">
        <v>44705</v>
      </c>
      <c r="E1445" s="36">
        <v>337087.28</v>
      </c>
      <c r="F1445" s="36">
        <v>80011.649999999994</v>
      </c>
      <c r="G1445" s="36">
        <v>257075.63</v>
      </c>
      <c r="H1445" s="36">
        <v>58</v>
      </c>
      <c r="I1445" s="36">
        <v>22.116700000000002</v>
      </c>
      <c r="J1445" s="36">
        <v>22.062999999999999</v>
      </c>
      <c r="K1445" s="36">
        <v>709.67</v>
      </c>
      <c r="L1445" s="36">
        <v>724.1</v>
      </c>
      <c r="M1445" s="36">
        <v>709.67</v>
      </c>
    </row>
    <row r="1446" spans="3:13" x14ac:dyDescent="0.25">
      <c r="C1446" s="15">
        <f t="shared" si="50"/>
        <v>44712</v>
      </c>
      <c r="D1446" s="35">
        <v>44704</v>
      </c>
      <c r="E1446" s="36">
        <v>337715.09</v>
      </c>
      <c r="F1446" s="36">
        <v>79966.539999999994</v>
      </c>
      <c r="G1446" s="36">
        <v>257748.58</v>
      </c>
      <c r="H1446" s="36">
        <v>291</v>
      </c>
      <c r="I1446" s="36">
        <v>21.794499999999999</v>
      </c>
      <c r="J1446" s="36">
        <v>21.722999999999999</v>
      </c>
      <c r="K1446" s="36">
        <v>711.75</v>
      </c>
      <c r="L1446" s="36">
        <v>724.53</v>
      </c>
      <c r="M1446" s="36">
        <v>711.75</v>
      </c>
    </row>
    <row r="1447" spans="3:13" x14ac:dyDescent="0.25">
      <c r="C1447" s="15">
        <f t="shared" si="50"/>
        <v>44712</v>
      </c>
      <c r="D1447" s="35">
        <v>44703</v>
      </c>
      <c r="E1447" s="36">
        <v>337779.44</v>
      </c>
      <c r="F1447" s="36">
        <v>80093.679999999993</v>
      </c>
      <c r="G1447" s="36">
        <v>257685.75</v>
      </c>
      <c r="H1447" s="36">
        <v>0</v>
      </c>
      <c r="I1447" s="36">
        <v>21.774999999999999</v>
      </c>
      <c r="J1447" s="36">
        <v>21.669</v>
      </c>
      <c r="K1447" s="36">
        <v>710.14</v>
      </c>
      <c r="L1447" s="36">
        <v>719.86</v>
      </c>
      <c r="M1447" s="36">
        <v>710.14</v>
      </c>
    </row>
    <row r="1448" spans="3:13" x14ac:dyDescent="0.25">
      <c r="C1448" s="15">
        <f t="shared" si="50"/>
        <v>44712</v>
      </c>
      <c r="D1448" s="35">
        <v>44702</v>
      </c>
      <c r="E1448" s="36">
        <v>337779.44</v>
      </c>
      <c r="F1448" s="36">
        <v>80093.679999999993</v>
      </c>
      <c r="G1448" s="36">
        <v>257685.75</v>
      </c>
      <c r="H1448" s="36">
        <v>0</v>
      </c>
      <c r="I1448" s="36">
        <v>21.774999999999999</v>
      </c>
      <c r="J1448" s="36">
        <v>21.669</v>
      </c>
      <c r="K1448" s="36">
        <v>710.14</v>
      </c>
      <c r="L1448" s="36">
        <v>719.86</v>
      </c>
      <c r="M1448" s="36">
        <v>710.14</v>
      </c>
    </row>
    <row r="1449" spans="3:13" x14ac:dyDescent="0.25">
      <c r="C1449" s="15">
        <f t="shared" si="50"/>
        <v>44712</v>
      </c>
      <c r="D1449" s="35">
        <v>44701</v>
      </c>
      <c r="E1449" s="36">
        <v>337779.44</v>
      </c>
      <c r="F1449" s="36">
        <v>80093.679999999993</v>
      </c>
      <c r="G1449" s="36">
        <v>257685.75</v>
      </c>
      <c r="H1449" s="36">
        <v>22</v>
      </c>
      <c r="I1449" s="36">
        <v>21.774999999999999</v>
      </c>
      <c r="J1449" s="36">
        <v>21.669</v>
      </c>
      <c r="K1449" s="36">
        <v>710.14</v>
      </c>
      <c r="L1449" s="36">
        <v>719.86</v>
      </c>
      <c r="M1449" s="36">
        <v>710.14</v>
      </c>
    </row>
    <row r="1450" spans="3:13" x14ac:dyDescent="0.25">
      <c r="C1450" s="15">
        <f t="shared" si="50"/>
        <v>44712</v>
      </c>
      <c r="D1450" s="35">
        <v>44700</v>
      </c>
      <c r="E1450" s="36">
        <v>338265.88</v>
      </c>
      <c r="F1450" s="36">
        <v>80093.679999999993</v>
      </c>
      <c r="G1450" s="36">
        <v>258172.2</v>
      </c>
      <c r="H1450" s="36">
        <v>0</v>
      </c>
      <c r="I1450" s="36">
        <v>21.927499999999998</v>
      </c>
      <c r="J1450" s="36">
        <v>21.898</v>
      </c>
      <c r="K1450" s="36">
        <v>698.85</v>
      </c>
      <c r="L1450" s="36">
        <v>717.77</v>
      </c>
      <c r="M1450" s="36">
        <v>698.85</v>
      </c>
    </row>
    <row r="1451" spans="3:13" x14ac:dyDescent="0.25">
      <c r="C1451" s="15">
        <f t="shared" si="50"/>
        <v>44712</v>
      </c>
      <c r="D1451" s="35">
        <v>44699</v>
      </c>
      <c r="E1451" s="36">
        <v>339387.97</v>
      </c>
      <c r="F1451" s="36">
        <v>80674.59</v>
      </c>
      <c r="G1451" s="36">
        <v>258713.36</v>
      </c>
      <c r="H1451" s="36">
        <v>34</v>
      </c>
      <c r="I1451" s="36">
        <v>21.422999999999998</v>
      </c>
      <c r="J1451" s="36">
        <v>21.533000000000001</v>
      </c>
      <c r="K1451" s="36">
        <v>697.79</v>
      </c>
      <c r="L1451" s="36">
        <v>713.33</v>
      </c>
      <c r="M1451" s="36">
        <v>697.79</v>
      </c>
    </row>
    <row r="1452" spans="3:13" x14ac:dyDescent="0.25">
      <c r="C1452" s="15">
        <f t="shared" si="50"/>
        <v>44712</v>
      </c>
      <c r="D1452" s="35">
        <v>44698</v>
      </c>
      <c r="E1452" s="36">
        <v>338414.44</v>
      </c>
      <c r="F1452" s="36">
        <v>81099.38</v>
      </c>
      <c r="G1452" s="36">
        <v>257315.05</v>
      </c>
      <c r="H1452" s="36">
        <v>97</v>
      </c>
      <c r="I1452" s="36">
        <v>21.6343</v>
      </c>
      <c r="J1452" s="36">
        <v>21.736999999999998</v>
      </c>
      <c r="K1452" s="36">
        <v>699.79</v>
      </c>
      <c r="L1452" s="36">
        <v>715.08</v>
      </c>
      <c r="M1452" s="36">
        <v>699.79</v>
      </c>
    </row>
    <row r="1453" spans="3:13" x14ac:dyDescent="0.25">
      <c r="C1453" s="15">
        <f t="shared" si="50"/>
        <v>44712</v>
      </c>
      <c r="D1453" s="35">
        <v>44697</v>
      </c>
      <c r="E1453" s="36">
        <v>338696.56</v>
      </c>
      <c r="F1453" s="36">
        <v>80514.539999999994</v>
      </c>
      <c r="G1453" s="36">
        <v>258182.05</v>
      </c>
      <c r="H1453" s="36">
        <v>163</v>
      </c>
      <c r="I1453" s="36">
        <v>21.6205</v>
      </c>
      <c r="J1453" s="36">
        <v>21.535</v>
      </c>
      <c r="K1453" s="36">
        <v>681.82</v>
      </c>
      <c r="L1453" s="36">
        <v>709.97</v>
      </c>
      <c r="M1453" s="36">
        <v>681.82</v>
      </c>
    </row>
    <row r="1454" spans="3:13" x14ac:dyDescent="0.25">
      <c r="C1454" s="15">
        <f t="shared" si="50"/>
        <v>44712</v>
      </c>
      <c r="D1454" s="35">
        <v>44696</v>
      </c>
      <c r="E1454" s="36">
        <v>338752.06</v>
      </c>
      <c r="F1454" s="36">
        <v>80504.2</v>
      </c>
      <c r="G1454" s="36">
        <v>258247.89</v>
      </c>
      <c r="H1454" s="36">
        <v>0</v>
      </c>
      <c r="I1454" s="36">
        <v>21.1144</v>
      </c>
      <c r="J1454" s="36">
        <v>20.984000000000002</v>
      </c>
      <c r="K1454" s="36">
        <v>683.28</v>
      </c>
      <c r="L1454" s="36">
        <v>709.65</v>
      </c>
      <c r="M1454" s="36">
        <v>683.28</v>
      </c>
    </row>
    <row r="1455" spans="3:13" x14ac:dyDescent="0.25">
      <c r="C1455" s="15">
        <f t="shared" si="50"/>
        <v>44712</v>
      </c>
      <c r="D1455" s="35">
        <v>44695</v>
      </c>
      <c r="E1455" s="36">
        <v>338752.06</v>
      </c>
      <c r="F1455" s="36">
        <v>80504.2</v>
      </c>
      <c r="G1455" s="36">
        <v>258247.89</v>
      </c>
      <c r="H1455" s="36">
        <v>0</v>
      </c>
      <c r="I1455" s="36">
        <v>21.1144</v>
      </c>
      <c r="J1455" s="36">
        <v>20.984000000000002</v>
      </c>
      <c r="K1455" s="36">
        <v>683.28</v>
      </c>
      <c r="L1455" s="36">
        <v>709.65</v>
      </c>
      <c r="M1455" s="36">
        <v>683.28</v>
      </c>
    </row>
    <row r="1456" spans="3:13" x14ac:dyDescent="0.25">
      <c r="C1456" s="15">
        <f t="shared" si="50"/>
        <v>44712</v>
      </c>
      <c r="D1456" s="35">
        <v>44694</v>
      </c>
      <c r="E1456" s="36">
        <v>338752.06</v>
      </c>
      <c r="F1456" s="36">
        <v>80504.2</v>
      </c>
      <c r="G1456" s="36">
        <v>258247.89</v>
      </c>
      <c r="H1456" s="36">
        <v>0</v>
      </c>
      <c r="I1456" s="36">
        <v>21.1144</v>
      </c>
      <c r="J1456" s="36">
        <v>20.984000000000002</v>
      </c>
      <c r="K1456" s="36">
        <v>683.28</v>
      </c>
      <c r="L1456" s="36">
        <v>709.65</v>
      </c>
      <c r="M1456" s="36">
        <v>683.28</v>
      </c>
    </row>
    <row r="1457" spans="3:13" x14ac:dyDescent="0.25">
      <c r="C1457" s="15">
        <f t="shared" si="50"/>
        <v>44712</v>
      </c>
      <c r="D1457" s="35">
        <v>44693</v>
      </c>
      <c r="E1457" s="36">
        <v>338006.78</v>
      </c>
      <c r="F1457" s="36">
        <v>80759.73</v>
      </c>
      <c r="G1457" s="36">
        <v>257247.06</v>
      </c>
      <c r="H1457" s="36">
        <v>36</v>
      </c>
      <c r="I1457" s="36">
        <v>20.679099999999998</v>
      </c>
      <c r="J1457" s="36">
        <v>20.757000000000001</v>
      </c>
      <c r="K1457" s="36">
        <v>696.55</v>
      </c>
      <c r="L1457" s="36">
        <v>709.96</v>
      </c>
      <c r="M1457" s="36">
        <v>696.55</v>
      </c>
    </row>
    <row r="1458" spans="3:13" x14ac:dyDescent="0.25">
      <c r="C1458" s="15">
        <f t="shared" si="50"/>
        <v>44712</v>
      </c>
      <c r="D1458" s="35">
        <v>44692</v>
      </c>
      <c r="E1458" s="36">
        <v>336916.78</v>
      </c>
      <c r="F1458" s="36">
        <v>80759.73</v>
      </c>
      <c r="G1458" s="36">
        <v>256157.05</v>
      </c>
      <c r="H1458" s="36">
        <v>86</v>
      </c>
      <c r="I1458" s="36">
        <v>21.572700000000001</v>
      </c>
      <c r="J1458" s="36">
        <v>21.55</v>
      </c>
      <c r="K1458" s="36">
        <v>703.84</v>
      </c>
      <c r="L1458" s="36">
        <v>716.78</v>
      </c>
      <c r="M1458" s="36">
        <v>703.84</v>
      </c>
    </row>
    <row r="1459" spans="3:13" x14ac:dyDescent="0.25">
      <c r="C1459" s="15">
        <f t="shared" si="50"/>
        <v>44712</v>
      </c>
      <c r="D1459" s="35">
        <v>44691</v>
      </c>
      <c r="E1459" s="36">
        <v>336933.44</v>
      </c>
      <c r="F1459" s="36">
        <v>81530.22</v>
      </c>
      <c r="G1459" s="36">
        <v>255403.22</v>
      </c>
      <c r="H1459" s="36">
        <v>875</v>
      </c>
      <c r="I1459" s="36">
        <v>21.264500000000002</v>
      </c>
      <c r="J1459" s="36">
        <v>21.39</v>
      </c>
      <c r="K1459" s="36">
        <v>709.46</v>
      </c>
      <c r="L1459" s="36">
        <v>715.4</v>
      </c>
      <c r="M1459" s="36">
        <v>709.46</v>
      </c>
    </row>
    <row r="1460" spans="3:13" x14ac:dyDescent="0.25">
      <c r="C1460" s="15">
        <f t="shared" si="50"/>
        <v>44712</v>
      </c>
      <c r="D1460" s="35">
        <v>44690</v>
      </c>
      <c r="E1460" s="36">
        <v>336937</v>
      </c>
      <c r="F1460" s="36">
        <v>81067.37</v>
      </c>
      <c r="G1460" s="36">
        <v>255869.61</v>
      </c>
      <c r="H1460" s="36">
        <v>242</v>
      </c>
      <c r="I1460" s="36">
        <v>21.797999999999998</v>
      </c>
      <c r="J1460" s="36">
        <v>21.782</v>
      </c>
      <c r="K1460" s="36">
        <v>716.56</v>
      </c>
      <c r="L1460" s="36">
        <v>731.41</v>
      </c>
      <c r="M1460" s="36">
        <v>716.56</v>
      </c>
    </row>
    <row r="1461" spans="3:13" x14ac:dyDescent="0.25">
      <c r="C1461" s="15">
        <f t="shared" si="50"/>
        <v>44712</v>
      </c>
      <c r="D1461" s="35">
        <v>44689</v>
      </c>
      <c r="E1461" s="36">
        <v>335218.65999999997</v>
      </c>
      <c r="F1461" s="36">
        <v>81067.37</v>
      </c>
      <c r="G1461" s="36">
        <v>254151.28</v>
      </c>
      <c r="H1461" s="36">
        <v>0</v>
      </c>
      <c r="I1461" s="36">
        <v>22.3596</v>
      </c>
      <c r="J1461" s="36">
        <v>22.324999999999999</v>
      </c>
      <c r="K1461" s="36">
        <v>726.6</v>
      </c>
      <c r="L1461" s="36">
        <v>738.45</v>
      </c>
      <c r="M1461" s="36">
        <v>726.6</v>
      </c>
    </row>
    <row r="1462" spans="3:13" x14ac:dyDescent="0.25">
      <c r="C1462" s="15">
        <f t="shared" si="50"/>
        <v>44712</v>
      </c>
      <c r="D1462" s="35">
        <v>44688</v>
      </c>
      <c r="E1462" s="36">
        <v>335218.65999999997</v>
      </c>
      <c r="F1462" s="36">
        <v>81067.37</v>
      </c>
      <c r="G1462" s="36">
        <v>254151.28</v>
      </c>
      <c r="H1462" s="36">
        <v>0</v>
      </c>
      <c r="I1462" s="36">
        <v>22.3596</v>
      </c>
      <c r="J1462" s="36">
        <v>22.324999999999999</v>
      </c>
      <c r="K1462" s="36">
        <v>726.6</v>
      </c>
      <c r="L1462" s="36">
        <v>738.45</v>
      </c>
      <c r="M1462" s="36">
        <v>726.6</v>
      </c>
    </row>
    <row r="1463" spans="3:13" x14ac:dyDescent="0.25">
      <c r="C1463" s="15">
        <f t="shared" si="50"/>
        <v>44712</v>
      </c>
      <c r="D1463" s="35">
        <v>44687</v>
      </c>
      <c r="E1463" s="36">
        <v>335218.65999999997</v>
      </c>
      <c r="F1463" s="36">
        <v>81067.37</v>
      </c>
      <c r="G1463" s="36">
        <v>254151.28</v>
      </c>
      <c r="H1463" s="36">
        <v>0</v>
      </c>
      <c r="I1463" s="36">
        <v>22.3596</v>
      </c>
      <c r="J1463" s="36">
        <v>22.324999999999999</v>
      </c>
      <c r="K1463" s="36">
        <v>726.6</v>
      </c>
      <c r="L1463" s="36">
        <v>738.45</v>
      </c>
      <c r="M1463" s="36">
        <v>726.6</v>
      </c>
    </row>
    <row r="1464" spans="3:13" x14ac:dyDescent="0.25">
      <c r="C1464" s="15">
        <f t="shared" si="50"/>
        <v>44712</v>
      </c>
      <c r="D1464" s="35">
        <v>44686</v>
      </c>
      <c r="E1464" s="36">
        <v>333564.90999999997</v>
      </c>
      <c r="F1464" s="36">
        <v>81067.37</v>
      </c>
      <c r="G1464" s="36">
        <v>252497.53</v>
      </c>
      <c r="H1464" s="36">
        <v>782</v>
      </c>
      <c r="I1464" s="36">
        <v>22.51</v>
      </c>
      <c r="J1464" s="36">
        <v>22.4</v>
      </c>
      <c r="K1464" s="36">
        <v>739.51</v>
      </c>
      <c r="L1464" s="36">
        <v>739.66</v>
      </c>
      <c r="M1464" s="36">
        <v>739.51</v>
      </c>
    </row>
    <row r="1465" spans="3:13" x14ac:dyDescent="0.25">
      <c r="C1465" s="15">
        <f t="shared" si="50"/>
        <v>44712</v>
      </c>
      <c r="D1465" s="35">
        <v>44685</v>
      </c>
      <c r="E1465" s="36">
        <v>332057.38</v>
      </c>
      <c r="F1465" s="36">
        <v>81620.649999999994</v>
      </c>
      <c r="G1465" s="36">
        <v>250436.72</v>
      </c>
      <c r="H1465" s="36">
        <v>10</v>
      </c>
      <c r="I1465" s="36">
        <v>22.9803</v>
      </c>
      <c r="J1465" s="36">
        <v>22.361999999999998</v>
      </c>
      <c r="K1465" s="36">
        <v>742.68</v>
      </c>
      <c r="L1465" s="36">
        <v>744.95</v>
      </c>
      <c r="M1465" s="36">
        <v>742.68</v>
      </c>
    </row>
    <row r="1466" spans="3:13" x14ac:dyDescent="0.25">
      <c r="C1466" s="15">
        <f t="shared" si="50"/>
        <v>44712</v>
      </c>
      <c r="D1466" s="35">
        <v>44684</v>
      </c>
      <c r="E1466" s="36">
        <v>333383.69</v>
      </c>
      <c r="F1466" s="36">
        <v>81620.649999999994</v>
      </c>
      <c r="G1466" s="36">
        <v>251763.05</v>
      </c>
      <c r="H1466" s="36">
        <v>69</v>
      </c>
      <c r="I1466" s="36">
        <v>22.5715</v>
      </c>
      <c r="J1466" s="36">
        <v>22.620999999999999</v>
      </c>
      <c r="K1466" s="36">
        <v>742.68</v>
      </c>
      <c r="L1466" s="36">
        <v>744.95</v>
      </c>
      <c r="M1466" s="36">
        <v>742.68</v>
      </c>
    </row>
    <row r="1467" spans="3:13" x14ac:dyDescent="0.25">
      <c r="C1467" s="15">
        <f t="shared" si="50"/>
        <v>44712</v>
      </c>
      <c r="D1467" s="35">
        <v>44683</v>
      </c>
      <c r="E1467" s="36">
        <v>333531.88</v>
      </c>
      <c r="F1467" s="36">
        <v>81620.649999999994</v>
      </c>
      <c r="G1467" s="36">
        <v>251911.22</v>
      </c>
      <c r="H1467" s="36">
        <v>1007</v>
      </c>
      <c r="I1467" s="36">
        <v>22.640499999999999</v>
      </c>
      <c r="J1467" s="36">
        <v>22.544</v>
      </c>
      <c r="K1467" s="36">
        <v>742.68</v>
      </c>
      <c r="L1467" s="36">
        <v>744.95</v>
      </c>
      <c r="M1467" s="36">
        <v>742.68</v>
      </c>
    </row>
    <row r="1468" spans="3:13" x14ac:dyDescent="0.25">
      <c r="C1468" s="15">
        <f t="shared" si="50"/>
        <v>44712</v>
      </c>
      <c r="D1468" s="35">
        <v>44682</v>
      </c>
      <c r="E1468" s="36">
        <v>333632.19</v>
      </c>
      <c r="F1468" s="36">
        <v>81475.34</v>
      </c>
      <c r="G1468" s="36">
        <v>252156.84</v>
      </c>
      <c r="H1468" s="36">
        <v>0</v>
      </c>
      <c r="I1468" s="36">
        <v>22.776800000000001</v>
      </c>
      <c r="J1468" s="36">
        <v>23.04</v>
      </c>
      <c r="K1468" s="36">
        <v>742.68</v>
      </c>
      <c r="L1468" s="36">
        <v>744.95</v>
      </c>
      <c r="M1468" s="36">
        <v>742.68</v>
      </c>
    </row>
    <row r="1469" spans="3:13" x14ac:dyDescent="0.25">
      <c r="C1469" s="15">
        <f t="shared" si="50"/>
        <v>44712</v>
      </c>
      <c r="D1469" s="35">
        <v>44681</v>
      </c>
      <c r="E1469" s="36">
        <v>333632.19</v>
      </c>
      <c r="F1469" s="36">
        <v>81475.34</v>
      </c>
      <c r="G1469" s="36">
        <v>252156.84</v>
      </c>
      <c r="H1469" s="36">
        <v>0</v>
      </c>
      <c r="I1469" s="36">
        <v>22.776800000000001</v>
      </c>
      <c r="J1469" s="36">
        <v>23.04</v>
      </c>
      <c r="K1469" s="36">
        <v>742.68</v>
      </c>
      <c r="L1469" s="36">
        <v>744.95</v>
      </c>
      <c r="M1469" s="36">
        <v>742.68</v>
      </c>
    </row>
    <row r="1470" spans="3:13" x14ac:dyDescent="0.25">
      <c r="C1470" s="15">
        <f t="shared" si="50"/>
        <v>44712</v>
      </c>
      <c r="D1470" s="35">
        <v>44680</v>
      </c>
      <c r="E1470" s="36">
        <v>333632.19</v>
      </c>
      <c r="F1470" s="36">
        <v>81475.34</v>
      </c>
      <c r="G1470" s="36">
        <v>252156.84</v>
      </c>
      <c r="H1470" s="36">
        <v>80</v>
      </c>
      <c r="I1470" s="36">
        <v>22.776800000000001</v>
      </c>
      <c r="J1470" s="36">
        <v>23.04</v>
      </c>
      <c r="K1470" s="36">
        <v>742.68</v>
      </c>
      <c r="L1470" s="36">
        <v>744.95</v>
      </c>
      <c r="M1470" s="36">
        <v>742.68</v>
      </c>
    </row>
    <row r="1471" spans="3:13" x14ac:dyDescent="0.25">
      <c r="C1471" s="15">
        <f t="shared" si="50"/>
        <v>44712</v>
      </c>
      <c r="D1471" s="35">
        <v>44679</v>
      </c>
      <c r="E1471" s="36">
        <v>332878.65999999997</v>
      </c>
      <c r="F1471" s="36">
        <v>82982.94</v>
      </c>
      <c r="G1471" s="36">
        <v>249895.72</v>
      </c>
      <c r="H1471" s="36">
        <v>1672</v>
      </c>
      <c r="I1471" s="36">
        <v>23.154499999999999</v>
      </c>
      <c r="J1471" s="36">
        <v>23.129000000000001</v>
      </c>
      <c r="K1471" s="36">
        <v>739.91</v>
      </c>
      <c r="L1471" s="36">
        <v>742.93</v>
      </c>
      <c r="M1471" s="36">
        <v>739.91</v>
      </c>
    </row>
    <row r="1472" spans="3:13" x14ac:dyDescent="0.25">
      <c r="C1472" s="15">
        <f t="shared" si="50"/>
        <v>44681</v>
      </c>
      <c r="D1472" s="35">
        <v>44678</v>
      </c>
      <c r="E1472" s="36">
        <v>332985.21999999997</v>
      </c>
      <c r="F1472" s="36">
        <v>83780.69</v>
      </c>
      <c r="G1472" s="36">
        <v>249204.53</v>
      </c>
      <c r="H1472" s="36">
        <v>1</v>
      </c>
      <c r="I1472" s="36">
        <v>23.302499999999998</v>
      </c>
      <c r="J1472" s="36">
        <v>23.46</v>
      </c>
      <c r="K1472" s="36">
        <v>754.66</v>
      </c>
      <c r="L1472" s="36">
        <v>803.43</v>
      </c>
      <c r="M1472" s="36">
        <v>754.66</v>
      </c>
    </row>
    <row r="1473" spans="3:13" x14ac:dyDescent="0.25">
      <c r="C1473" s="15">
        <f t="shared" si="50"/>
        <v>44681</v>
      </c>
      <c r="D1473" s="35">
        <v>44677</v>
      </c>
      <c r="E1473" s="36">
        <v>333180.90999999997</v>
      </c>
      <c r="F1473" s="36">
        <v>85125.58</v>
      </c>
      <c r="G1473" s="36">
        <v>248055.33</v>
      </c>
      <c r="H1473" s="36">
        <v>3</v>
      </c>
      <c r="I1473" s="36">
        <v>23.483000000000001</v>
      </c>
      <c r="J1473" s="36">
        <v>23.544</v>
      </c>
      <c r="K1473" s="36">
        <v>756.79</v>
      </c>
      <c r="L1473" s="36">
        <v>803.92</v>
      </c>
      <c r="M1473" s="36">
        <v>756.79</v>
      </c>
    </row>
    <row r="1474" spans="3:13" x14ac:dyDescent="0.25">
      <c r="C1474" s="15">
        <f t="shared" si="50"/>
        <v>44681</v>
      </c>
      <c r="D1474" s="35">
        <v>44676</v>
      </c>
      <c r="E1474" s="36">
        <v>333789.40999999997</v>
      </c>
      <c r="F1474" s="36">
        <v>85811.42</v>
      </c>
      <c r="G1474" s="36">
        <v>247977.97</v>
      </c>
      <c r="H1474" s="36">
        <v>14</v>
      </c>
      <c r="I1474" s="36">
        <v>23.621500000000001</v>
      </c>
      <c r="J1474" s="36">
        <v>23.67</v>
      </c>
      <c r="K1474" s="36">
        <v>764.41</v>
      </c>
      <c r="L1474" s="36">
        <v>803.59</v>
      </c>
      <c r="M1474" s="36">
        <v>764.41</v>
      </c>
    </row>
    <row r="1475" spans="3:13" x14ac:dyDescent="0.25">
      <c r="C1475" s="15">
        <f t="shared" si="50"/>
        <v>44681</v>
      </c>
      <c r="D1475" s="35">
        <v>44675</v>
      </c>
      <c r="E1475" s="36">
        <v>334880</v>
      </c>
      <c r="F1475" s="36">
        <v>85811.42</v>
      </c>
      <c r="G1475" s="36">
        <v>249068.56</v>
      </c>
      <c r="H1475" s="36">
        <v>0</v>
      </c>
      <c r="I1475" s="36">
        <v>24.142499999999998</v>
      </c>
      <c r="J1475" s="36">
        <v>24.259</v>
      </c>
      <c r="K1475" s="36">
        <v>782.6</v>
      </c>
      <c r="L1475" s="36">
        <v>810.75</v>
      </c>
      <c r="M1475" s="36">
        <v>782.6</v>
      </c>
    </row>
    <row r="1476" spans="3:13" x14ac:dyDescent="0.25">
      <c r="C1476" s="15">
        <f t="shared" si="50"/>
        <v>44681</v>
      </c>
      <c r="D1476" s="35">
        <v>44674</v>
      </c>
      <c r="E1476" s="36">
        <v>334880</v>
      </c>
      <c r="F1476" s="36">
        <v>85811.42</v>
      </c>
      <c r="G1476" s="36">
        <v>249068.56</v>
      </c>
      <c r="H1476" s="36">
        <v>0</v>
      </c>
      <c r="I1476" s="36">
        <v>24.142499999999998</v>
      </c>
      <c r="J1476" s="36">
        <v>24.259</v>
      </c>
      <c r="K1476" s="36">
        <v>782.6</v>
      </c>
      <c r="L1476" s="36">
        <v>810.75</v>
      </c>
      <c r="M1476" s="36">
        <v>782.6</v>
      </c>
    </row>
    <row r="1477" spans="3:13" x14ac:dyDescent="0.25">
      <c r="C1477" s="15">
        <f t="shared" si="50"/>
        <v>44681</v>
      </c>
      <c r="D1477" s="35">
        <v>44673</v>
      </c>
      <c r="E1477" s="36">
        <v>334880</v>
      </c>
      <c r="F1477" s="36">
        <v>85811.42</v>
      </c>
      <c r="G1477" s="36">
        <v>249068.56</v>
      </c>
      <c r="H1477" s="36">
        <v>21</v>
      </c>
      <c r="I1477" s="36">
        <v>24.142499999999998</v>
      </c>
      <c r="J1477" s="36">
        <v>24.259</v>
      </c>
      <c r="K1477" s="36">
        <v>782.6</v>
      </c>
      <c r="L1477" s="36">
        <v>810.75</v>
      </c>
      <c r="M1477" s="36">
        <v>782.6</v>
      </c>
    </row>
    <row r="1478" spans="3:13" x14ac:dyDescent="0.25">
      <c r="C1478" s="15">
        <f t="shared" si="50"/>
        <v>44681</v>
      </c>
      <c r="D1478" s="35">
        <v>44672</v>
      </c>
      <c r="E1478" s="36">
        <v>334079.59000000003</v>
      </c>
      <c r="F1478" s="36">
        <v>85910.53</v>
      </c>
      <c r="G1478" s="36">
        <v>248169.08</v>
      </c>
      <c r="H1478" s="36">
        <v>39</v>
      </c>
      <c r="I1478" s="36">
        <v>24.6615</v>
      </c>
      <c r="J1478" s="36">
        <v>24.620999999999999</v>
      </c>
      <c r="K1478" s="36">
        <v>799.6</v>
      </c>
      <c r="L1478" s="36">
        <v>817.12</v>
      </c>
      <c r="M1478" s="36">
        <v>799.6</v>
      </c>
    </row>
    <row r="1479" spans="3:13" x14ac:dyDescent="0.25">
      <c r="C1479" s="15">
        <f t="shared" si="50"/>
        <v>44681</v>
      </c>
      <c r="D1479" s="35">
        <v>44671</v>
      </c>
      <c r="E1479" s="36">
        <v>334707.53000000003</v>
      </c>
      <c r="F1479" s="36">
        <v>86207.46</v>
      </c>
      <c r="G1479" s="36">
        <v>248500.05</v>
      </c>
      <c r="H1479" s="36">
        <v>4</v>
      </c>
      <c r="I1479" s="36">
        <v>25.204499999999999</v>
      </c>
      <c r="J1479" s="36">
        <v>25.271000000000001</v>
      </c>
      <c r="K1479" s="36">
        <v>805.24</v>
      </c>
      <c r="L1479" s="36">
        <v>821.13</v>
      </c>
      <c r="M1479" s="36">
        <v>805.24</v>
      </c>
    </row>
    <row r="1480" spans="3:13" x14ac:dyDescent="0.25">
      <c r="C1480" s="15">
        <f t="shared" si="50"/>
        <v>44681</v>
      </c>
      <c r="D1480" s="35">
        <v>44670</v>
      </c>
      <c r="E1480" s="36">
        <v>334554.69</v>
      </c>
      <c r="F1480" s="36">
        <v>86389.99</v>
      </c>
      <c r="G1480" s="36">
        <v>248164.69</v>
      </c>
      <c r="H1480" s="36">
        <v>80</v>
      </c>
      <c r="I1480" s="36">
        <v>25.181000000000001</v>
      </c>
      <c r="J1480" s="36">
        <v>25.390999999999998</v>
      </c>
      <c r="K1480" s="36">
        <v>824.43</v>
      </c>
      <c r="L1480" s="36">
        <v>824.43</v>
      </c>
      <c r="M1480" s="36">
        <v>824.43</v>
      </c>
    </row>
    <row r="1481" spans="3:13" x14ac:dyDescent="0.25">
      <c r="C1481" s="15">
        <f t="shared" si="50"/>
        <v>44681</v>
      </c>
      <c r="D1481" s="35">
        <v>44669</v>
      </c>
      <c r="E1481" s="36">
        <v>335460.25</v>
      </c>
      <c r="F1481" s="36">
        <v>86385.05</v>
      </c>
      <c r="G1481" s="36">
        <v>249075.20000000001</v>
      </c>
      <c r="H1481" s="36">
        <v>0</v>
      </c>
      <c r="I1481" s="36">
        <v>25.864999999999998</v>
      </c>
      <c r="J1481" s="36">
        <v>26.15</v>
      </c>
      <c r="K1481" s="36">
        <v>826.75</v>
      </c>
      <c r="L1481" s="36">
        <v>790.47</v>
      </c>
      <c r="M1481" s="36">
        <v>826.75</v>
      </c>
    </row>
    <row r="1482" spans="3:13" x14ac:dyDescent="0.25">
      <c r="C1482" s="15">
        <f t="shared" si="50"/>
        <v>44681</v>
      </c>
      <c r="D1482" s="35">
        <v>44668</v>
      </c>
      <c r="E1482" s="36">
        <v>335181.19</v>
      </c>
      <c r="F1482" s="36">
        <v>86347.86</v>
      </c>
      <c r="G1482" s="36">
        <v>248833.33</v>
      </c>
      <c r="H1482" s="36">
        <v>0</v>
      </c>
      <c r="I1482" s="36">
        <v>25.547499999999999</v>
      </c>
      <c r="J1482" s="36">
        <v>25.7</v>
      </c>
      <c r="K1482" s="36">
        <v>815.35</v>
      </c>
      <c r="L1482" s="36">
        <v>789.92</v>
      </c>
      <c r="M1482" s="36">
        <v>815.35</v>
      </c>
    </row>
    <row r="1483" spans="3:13" x14ac:dyDescent="0.25">
      <c r="C1483" s="15">
        <f t="shared" si="50"/>
        <v>44681</v>
      </c>
      <c r="D1483" s="35">
        <v>44667</v>
      </c>
      <c r="E1483" s="36">
        <v>335181.19</v>
      </c>
      <c r="F1483" s="36">
        <v>86347.86</v>
      </c>
      <c r="G1483" s="36">
        <v>248833.33</v>
      </c>
      <c r="H1483" s="36">
        <v>0</v>
      </c>
      <c r="I1483" s="36">
        <v>25.547499999999999</v>
      </c>
      <c r="J1483" s="36">
        <v>25.7</v>
      </c>
      <c r="K1483" s="36">
        <v>815.35</v>
      </c>
      <c r="L1483" s="36">
        <v>789.92</v>
      </c>
      <c r="M1483" s="36">
        <v>815.35</v>
      </c>
    </row>
    <row r="1484" spans="3:13" x14ac:dyDescent="0.25">
      <c r="C1484" s="15">
        <f t="shared" si="50"/>
        <v>44681</v>
      </c>
      <c r="D1484" s="35">
        <v>44666</v>
      </c>
      <c r="E1484" s="36">
        <v>335181.19</v>
      </c>
      <c r="F1484" s="36">
        <v>86347.86</v>
      </c>
      <c r="G1484" s="36">
        <v>248833.33</v>
      </c>
      <c r="H1484" s="36">
        <v>0</v>
      </c>
      <c r="I1484" s="36">
        <v>25.547499999999999</v>
      </c>
      <c r="J1484" s="36">
        <v>25.7</v>
      </c>
      <c r="K1484" s="36">
        <v>815.35</v>
      </c>
      <c r="L1484" s="36">
        <v>789.92</v>
      </c>
      <c r="M1484" s="36">
        <v>815.35</v>
      </c>
    </row>
    <row r="1485" spans="3:13" x14ac:dyDescent="0.25">
      <c r="C1485" s="15">
        <f t="shared" si="50"/>
        <v>44681</v>
      </c>
      <c r="D1485" s="35">
        <v>44665</v>
      </c>
      <c r="E1485" s="36">
        <v>335181.19</v>
      </c>
      <c r="F1485" s="36">
        <v>86347.86</v>
      </c>
      <c r="G1485" s="36">
        <v>248833.33</v>
      </c>
      <c r="H1485" s="36">
        <v>113</v>
      </c>
      <c r="I1485" s="36">
        <v>25.67</v>
      </c>
      <c r="J1485" s="36">
        <v>25.7</v>
      </c>
      <c r="K1485" s="36">
        <v>819.01</v>
      </c>
      <c r="L1485" s="36">
        <v>789.07</v>
      </c>
      <c r="M1485" s="36">
        <v>819.01</v>
      </c>
    </row>
    <row r="1486" spans="3:13" x14ac:dyDescent="0.25">
      <c r="C1486" s="15">
        <f t="shared" si="50"/>
        <v>44681</v>
      </c>
      <c r="D1486" s="35">
        <v>44664</v>
      </c>
      <c r="E1486" s="36">
        <v>334353.65999999997</v>
      </c>
      <c r="F1486" s="36">
        <v>86352.8</v>
      </c>
      <c r="G1486" s="36">
        <v>248000.84</v>
      </c>
      <c r="H1486" s="36">
        <v>6</v>
      </c>
      <c r="I1486" s="36">
        <v>25.732500000000002</v>
      </c>
      <c r="J1486" s="36">
        <v>26.03</v>
      </c>
      <c r="K1486" s="36">
        <v>813.26</v>
      </c>
      <c r="L1486" s="36">
        <v>790.33</v>
      </c>
      <c r="M1486" s="36">
        <v>813.26</v>
      </c>
    </row>
    <row r="1487" spans="3:13" x14ac:dyDescent="0.25">
      <c r="C1487" s="15">
        <f t="shared" si="50"/>
        <v>44681</v>
      </c>
      <c r="D1487" s="35">
        <v>44663</v>
      </c>
      <c r="E1487" s="36">
        <v>334062.59000000003</v>
      </c>
      <c r="F1487" s="36">
        <v>86352.8</v>
      </c>
      <c r="G1487" s="36">
        <v>247709.8</v>
      </c>
      <c r="H1487" s="36">
        <v>10</v>
      </c>
      <c r="I1487" s="36">
        <v>25.372</v>
      </c>
      <c r="J1487" s="36">
        <v>25.734999999999999</v>
      </c>
      <c r="K1487" s="36">
        <v>806.35</v>
      </c>
      <c r="L1487" s="36">
        <v>790.64</v>
      </c>
      <c r="M1487" s="36">
        <v>806.35</v>
      </c>
    </row>
    <row r="1488" spans="3:13" x14ac:dyDescent="0.25">
      <c r="C1488" s="15">
        <f t="shared" si="50"/>
        <v>44681</v>
      </c>
      <c r="D1488" s="35">
        <v>44662</v>
      </c>
      <c r="E1488" s="36">
        <v>335040.59000000003</v>
      </c>
      <c r="F1488" s="36">
        <v>86281.13</v>
      </c>
      <c r="G1488" s="36">
        <v>248759.47</v>
      </c>
      <c r="H1488" s="36">
        <v>71</v>
      </c>
      <c r="I1488" s="36">
        <v>25.097999999999999</v>
      </c>
      <c r="J1488" s="36">
        <v>24.986999999999998</v>
      </c>
      <c r="K1488" s="36">
        <v>790.89</v>
      </c>
      <c r="L1488" s="36">
        <v>790.11</v>
      </c>
      <c r="M1488" s="36">
        <v>790.89</v>
      </c>
    </row>
    <row r="1489" spans="3:13" x14ac:dyDescent="0.25">
      <c r="C1489" s="15">
        <f t="shared" si="50"/>
        <v>44681</v>
      </c>
      <c r="D1489" s="35">
        <v>44661</v>
      </c>
      <c r="E1489" s="36">
        <v>335775.19</v>
      </c>
      <c r="F1489" s="36">
        <v>86281.13</v>
      </c>
      <c r="G1489" s="36">
        <v>249494.08</v>
      </c>
      <c r="H1489" s="36">
        <v>0</v>
      </c>
      <c r="I1489" s="36">
        <v>24.773499999999999</v>
      </c>
      <c r="J1489" s="36">
        <v>24.823</v>
      </c>
      <c r="K1489" s="36">
        <v>784.29</v>
      </c>
      <c r="L1489" s="36">
        <v>790.73</v>
      </c>
      <c r="M1489" s="36">
        <v>784.29</v>
      </c>
    </row>
    <row r="1490" spans="3:13" x14ac:dyDescent="0.25">
      <c r="C1490" s="15">
        <f t="shared" si="50"/>
        <v>44681</v>
      </c>
      <c r="D1490" s="35">
        <v>44660</v>
      </c>
      <c r="E1490" s="36">
        <v>335775.19</v>
      </c>
      <c r="F1490" s="36">
        <v>86281.13</v>
      </c>
      <c r="G1490" s="36">
        <v>249494.08</v>
      </c>
      <c r="H1490" s="36">
        <v>0</v>
      </c>
      <c r="I1490" s="36">
        <v>24.773499999999999</v>
      </c>
      <c r="J1490" s="36">
        <v>24.823</v>
      </c>
      <c r="K1490" s="36">
        <v>784.29</v>
      </c>
      <c r="L1490" s="36">
        <v>790.73</v>
      </c>
      <c r="M1490" s="36">
        <v>784.29</v>
      </c>
    </row>
    <row r="1491" spans="3:13" x14ac:dyDescent="0.25">
      <c r="C1491" s="15">
        <f t="shared" si="50"/>
        <v>44681</v>
      </c>
      <c r="D1491" s="35">
        <v>44659</v>
      </c>
      <c r="E1491" s="36">
        <v>335775.19</v>
      </c>
      <c r="F1491" s="36">
        <v>86281.13</v>
      </c>
      <c r="G1491" s="36">
        <v>249494.08</v>
      </c>
      <c r="H1491" s="36">
        <v>11</v>
      </c>
      <c r="I1491" s="36">
        <v>24.773499999999999</v>
      </c>
      <c r="J1491" s="36">
        <v>24.823</v>
      </c>
      <c r="K1491" s="36">
        <v>784.29</v>
      </c>
      <c r="L1491" s="36">
        <v>790.73</v>
      </c>
      <c r="M1491" s="36">
        <v>784.29</v>
      </c>
    </row>
    <row r="1492" spans="3:13" x14ac:dyDescent="0.25">
      <c r="C1492" s="15">
        <f t="shared" si="50"/>
        <v>44681</v>
      </c>
      <c r="D1492" s="35">
        <v>44658</v>
      </c>
      <c r="E1492" s="36">
        <v>336408.81</v>
      </c>
      <c r="F1492" s="36">
        <v>86594.34</v>
      </c>
      <c r="G1492" s="36">
        <v>249814.47</v>
      </c>
      <c r="H1492" s="36">
        <v>132</v>
      </c>
      <c r="I1492" s="36">
        <v>24.599299999999999</v>
      </c>
      <c r="J1492" s="36">
        <v>24.734999999999999</v>
      </c>
      <c r="K1492" s="36">
        <v>779.67</v>
      </c>
      <c r="L1492" s="36">
        <v>781.87</v>
      </c>
      <c r="M1492" s="36">
        <v>779.67</v>
      </c>
    </row>
    <row r="1493" spans="3:13" x14ac:dyDescent="0.25">
      <c r="C1493" s="15">
        <f t="shared" si="50"/>
        <v>44681</v>
      </c>
      <c r="D1493" s="35">
        <v>44657</v>
      </c>
      <c r="E1493" s="36">
        <v>336920.28</v>
      </c>
      <c r="F1493" s="36">
        <v>86249.03</v>
      </c>
      <c r="G1493" s="36">
        <v>250671.25</v>
      </c>
      <c r="H1493" s="36">
        <v>136</v>
      </c>
      <c r="I1493" s="36">
        <v>24.46</v>
      </c>
      <c r="J1493" s="36">
        <v>24.457999999999998</v>
      </c>
      <c r="K1493" s="36">
        <v>777.84</v>
      </c>
      <c r="L1493" s="36">
        <v>824.07</v>
      </c>
      <c r="M1493" s="36">
        <v>777.84</v>
      </c>
    </row>
    <row r="1494" spans="3:13" x14ac:dyDescent="0.25">
      <c r="C1494" s="15">
        <f t="shared" si="50"/>
        <v>44681</v>
      </c>
      <c r="D1494" s="35">
        <v>44656</v>
      </c>
      <c r="E1494" s="36">
        <v>337524.75</v>
      </c>
      <c r="F1494" s="36">
        <v>85768.92</v>
      </c>
      <c r="G1494" s="36">
        <v>251755.83</v>
      </c>
      <c r="H1494" s="36">
        <v>6</v>
      </c>
      <c r="I1494" s="36">
        <v>24.3218</v>
      </c>
      <c r="J1494" s="36">
        <v>24.533999999999999</v>
      </c>
      <c r="K1494" s="36">
        <v>789.89</v>
      </c>
      <c r="L1494" s="36">
        <v>823.68</v>
      </c>
      <c r="M1494" s="36">
        <v>789.89</v>
      </c>
    </row>
    <row r="1495" spans="3:13" x14ac:dyDescent="0.25">
      <c r="C1495" s="15">
        <f t="shared" si="50"/>
        <v>44681</v>
      </c>
      <c r="D1495" s="35">
        <v>44655</v>
      </c>
      <c r="E1495" s="36">
        <v>339273.13</v>
      </c>
      <c r="F1495" s="36">
        <v>85709.66</v>
      </c>
      <c r="G1495" s="36">
        <v>253563.45</v>
      </c>
      <c r="H1495" s="36">
        <v>29</v>
      </c>
      <c r="I1495" s="36">
        <v>24.538</v>
      </c>
      <c r="J1495" s="36">
        <v>24.59</v>
      </c>
      <c r="K1495" s="36">
        <v>789.89</v>
      </c>
      <c r="L1495" s="36">
        <v>823.68</v>
      </c>
      <c r="M1495" s="36">
        <v>789.89</v>
      </c>
    </row>
    <row r="1496" spans="3:13" x14ac:dyDescent="0.25">
      <c r="C1496" s="15">
        <f t="shared" si="50"/>
        <v>44681</v>
      </c>
      <c r="D1496" s="35">
        <v>44654</v>
      </c>
      <c r="E1496" s="36">
        <v>339649.34</v>
      </c>
      <c r="F1496" s="36">
        <v>85709.66</v>
      </c>
      <c r="G1496" s="36">
        <v>253939.7</v>
      </c>
      <c r="H1496" s="36">
        <v>0</v>
      </c>
      <c r="I1496" s="36">
        <v>24.63</v>
      </c>
      <c r="J1496" s="36">
        <v>24.654</v>
      </c>
      <c r="K1496" s="36">
        <v>789.89</v>
      </c>
      <c r="L1496" s="36">
        <v>823.68</v>
      </c>
      <c r="M1496" s="36">
        <v>789.89</v>
      </c>
    </row>
    <row r="1497" spans="3:13" x14ac:dyDescent="0.25">
      <c r="C1497" s="15">
        <f t="shared" si="50"/>
        <v>44681</v>
      </c>
      <c r="D1497" s="35">
        <v>44653</v>
      </c>
      <c r="E1497" s="36">
        <v>339649.34</v>
      </c>
      <c r="F1497" s="36">
        <v>85709.66</v>
      </c>
      <c r="G1497" s="36">
        <v>253939.7</v>
      </c>
      <c r="H1497" s="36">
        <v>0</v>
      </c>
      <c r="I1497" s="36">
        <v>24.63</v>
      </c>
      <c r="J1497" s="36">
        <v>24.654</v>
      </c>
      <c r="K1497" s="36">
        <v>789.89</v>
      </c>
      <c r="L1497" s="36">
        <v>823.68</v>
      </c>
      <c r="M1497" s="36">
        <v>789.89</v>
      </c>
    </row>
    <row r="1498" spans="3:13" x14ac:dyDescent="0.25">
      <c r="C1498" s="15">
        <f t="shared" si="50"/>
        <v>44681</v>
      </c>
      <c r="D1498" s="35">
        <v>44652</v>
      </c>
      <c r="E1498" s="36">
        <v>339649.34</v>
      </c>
      <c r="F1498" s="36">
        <v>85709.66</v>
      </c>
      <c r="G1498" s="36">
        <v>253939.7</v>
      </c>
      <c r="H1498" s="36">
        <v>3</v>
      </c>
      <c r="I1498" s="36">
        <v>24.63</v>
      </c>
      <c r="J1498" s="36">
        <v>24.654</v>
      </c>
      <c r="K1498" s="36">
        <v>789.89</v>
      </c>
      <c r="L1498" s="36">
        <v>823.68</v>
      </c>
      <c r="M1498" s="36">
        <v>789.89</v>
      </c>
    </row>
    <row r="1499" spans="3:13" x14ac:dyDescent="0.25">
      <c r="C1499" s="15">
        <f t="shared" si="50"/>
        <v>44681</v>
      </c>
      <c r="D1499" s="35">
        <v>44651</v>
      </c>
      <c r="E1499" s="36">
        <v>340969.78</v>
      </c>
      <c r="F1499" s="36">
        <v>85709.66</v>
      </c>
      <c r="G1499" s="36">
        <v>255260.14</v>
      </c>
      <c r="H1499" s="36">
        <v>35</v>
      </c>
      <c r="I1499" s="36">
        <v>24.792999999999999</v>
      </c>
      <c r="J1499" s="36">
        <v>25.132999999999999</v>
      </c>
      <c r="K1499" s="36">
        <v>792.43</v>
      </c>
      <c r="L1499" s="36">
        <v>826.66</v>
      </c>
      <c r="M1499" s="36">
        <v>792.43</v>
      </c>
    </row>
    <row r="1500" spans="3:13" x14ac:dyDescent="0.25">
      <c r="C1500" s="15">
        <f t="shared" si="50"/>
        <v>44681</v>
      </c>
      <c r="D1500" s="35">
        <v>44650</v>
      </c>
      <c r="E1500" s="36">
        <v>340213.06</v>
      </c>
      <c r="F1500" s="36">
        <v>84852.6</v>
      </c>
      <c r="G1500" s="36">
        <v>255360.45</v>
      </c>
      <c r="H1500" s="36">
        <v>647</v>
      </c>
      <c r="I1500" s="36">
        <v>24.873000000000001</v>
      </c>
      <c r="J1500" s="36">
        <v>25.113</v>
      </c>
      <c r="K1500" s="36">
        <v>787.21</v>
      </c>
      <c r="L1500" s="36">
        <v>825.65</v>
      </c>
      <c r="M1500" s="36">
        <v>787.21</v>
      </c>
    </row>
    <row r="1501" spans="3:13" x14ac:dyDescent="0.25">
      <c r="C1501" s="15">
        <f t="shared" si="50"/>
        <v>44651</v>
      </c>
      <c r="D1501" s="35">
        <v>44649</v>
      </c>
      <c r="E1501" s="36">
        <v>339397.16</v>
      </c>
      <c r="F1501" s="36">
        <v>85983.2</v>
      </c>
      <c r="G1501" s="36">
        <v>253413.95</v>
      </c>
      <c r="H1501" s="36">
        <v>4</v>
      </c>
      <c r="I1501" s="36">
        <v>24.771799999999999</v>
      </c>
      <c r="J1501" s="36">
        <v>24.716000000000001</v>
      </c>
      <c r="K1501" s="36">
        <v>803.09</v>
      </c>
      <c r="L1501" s="36">
        <v>823.51</v>
      </c>
      <c r="M1501" s="36">
        <v>803.09</v>
      </c>
    </row>
    <row r="1502" spans="3:13" x14ac:dyDescent="0.25">
      <c r="C1502" s="15">
        <f t="shared" ref="C1502:C1565" si="51">IFERROR(IF(DAY(D1502)=1,EOMONTH(D1502,0),IF(AND(EOMONTH(D1502,0)+1-D1502&lt;=3,(H1502-AVERAGE(H1503:H1512))/_xlfn.STDEV.S(H1503:H1512)&gt;3),EOMONTH(D1502,1),C1503)),C1503)</f>
        <v>44651</v>
      </c>
      <c r="D1502" s="35">
        <v>44648</v>
      </c>
      <c r="E1502" s="36">
        <v>340234.84</v>
      </c>
      <c r="F1502" s="36">
        <v>86447.49</v>
      </c>
      <c r="G1502" s="36">
        <v>253787.36</v>
      </c>
      <c r="H1502" s="36">
        <v>14</v>
      </c>
      <c r="I1502" s="36">
        <v>24.876999999999999</v>
      </c>
      <c r="J1502" s="36">
        <v>25.175999999999998</v>
      </c>
      <c r="K1502" s="36">
        <v>809.45</v>
      </c>
      <c r="L1502" s="36">
        <v>822.48</v>
      </c>
      <c r="M1502" s="36">
        <v>809.45</v>
      </c>
    </row>
    <row r="1503" spans="3:13" x14ac:dyDescent="0.25">
      <c r="C1503" s="15">
        <f t="shared" si="51"/>
        <v>44651</v>
      </c>
      <c r="D1503" s="35">
        <v>44647</v>
      </c>
      <c r="E1503" s="36">
        <v>340282.25</v>
      </c>
      <c r="F1503" s="36">
        <v>92363.65</v>
      </c>
      <c r="G1503" s="36">
        <v>247918.59</v>
      </c>
      <c r="H1503" s="36">
        <v>0</v>
      </c>
      <c r="I1503" s="36">
        <v>25.526199999999999</v>
      </c>
      <c r="J1503" s="36">
        <v>25.594999999999999</v>
      </c>
      <c r="K1503" s="36">
        <v>815.4</v>
      </c>
      <c r="L1503" s="36">
        <v>823.25</v>
      </c>
      <c r="M1503" s="36">
        <v>815.4</v>
      </c>
    </row>
    <row r="1504" spans="3:13" x14ac:dyDescent="0.25">
      <c r="C1504" s="15">
        <f t="shared" si="51"/>
        <v>44651</v>
      </c>
      <c r="D1504" s="35">
        <v>44646</v>
      </c>
      <c r="E1504" s="36">
        <v>340282.25</v>
      </c>
      <c r="F1504" s="36">
        <v>92363.65</v>
      </c>
      <c r="G1504" s="36">
        <v>247918.59</v>
      </c>
      <c r="H1504" s="36">
        <v>0</v>
      </c>
      <c r="I1504" s="36">
        <v>25.526199999999999</v>
      </c>
      <c r="J1504" s="36">
        <v>25.594999999999999</v>
      </c>
      <c r="K1504" s="36">
        <v>815.4</v>
      </c>
      <c r="L1504" s="36">
        <v>823.25</v>
      </c>
      <c r="M1504" s="36">
        <v>815.4</v>
      </c>
    </row>
    <row r="1505" spans="3:13" x14ac:dyDescent="0.25">
      <c r="C1505" s="15">
        <f t="shared" si="51"/>
        <v>44651</v>
      </c>
      <c r="D1505" s="35">
        <v>44645</v>
      </c>
      <c r="E1505" s="36">
        <v>340282.25</v>
      </c>
      <c r="F1505" s="36">
        <v>92363.65</v>
      </c>
      <c r="G1505" s="36">
        <v>247918.59</v>
      </c>
      <c r="H1505" s="36">
        <v>27</v>
      </c>
      <c r="I1505" s="36">
        <v>25.526199999999999</v>
      </c>
      <c r="J1505" s="36">
        <v>25.594999999999999</v>
      </c>
      <c r="K1505" s="36">
        <v>815.4</v>
      </c>
      <c r="L1505" s="36">
        <v>823.25</v>
      </c>
      <c r="M1505" s="36">
        <v>815.4</v>
      </c>
    </row>
    <row r="1506" spans="3:13" x14ac:dyDescent="0.25">
      <c r="C1506" s="15">
        <f t="shared" si="51"/>
        <v>44651</v>
      </c>
      <c r="D1506" s="35">
        <v>44644</v>
      </c>
      <c r="E1506" s="36">
        <v>340177.13</v>
      </c>
      <c r="F1506" s="36">
        <v>92248.49</v>
      </c>
      <c r="G1506" s="36">
        <v>247928.63</v>
      </c>
      <c r="H1506" s="36">
        <v>36</v>
      </c>
      <c r="I1506" s="36">
        <v>25.5336</v>
      </c>
      <c r="J1506" s="36">
        <v>25.9</v>
      </c>
      <c r="K1506" s="36">
        <v>802.79</v>
      </c>
      <c r="L1506" s="36">
        <v>798.55</v>
      </c>
      <c r="M1506" s="36">
        <v>802.79</v>
      </c>
    </row>
    <row r="1507" spans="3:13" x14ac:dyDescent="0.25">
      <c r="C1507" s="15">
        <f t="shared" si="51"/>
        <v>44651</v>
      </c>
      <c r="D1507" s="35">
        <v>44643</v>
      </c>
      <c r="E1507" s="36">
        <v>340961.84</v>
      </c>
      <c r="F1507" s="36">
        <v>92243.71</v>
      </c>
      <c r="G1507" s="36">
        <v>248718.16</v>
      </c>
      <c r="H1507" s="36">
        <v>9</v>
      </c>
      <c r="I1507" s="36">
        <v>25.111000000000001</v>
      </c>
      <c r="J1507" s="36">
        <v>25.17</v>
      </c>
      <c r="K1507" s="36">
        <v>794.99</v>
      </c>
      <c r="L1507" s="36">
        <v>797.97</v>
      </c>
      <c r="M1507" s="36">
        <v>794.99</v>
      </c>
    </row>
    <row r="1508" spans="3:13" x14ac:dyDescent="0.25">
      <c r="C1508" s="15">
        <f t="shared" si="51"/>
        <v>44651</v>
      </c>
      <c r="D1508" s="35">
        <v>44642</v>
      </c>
      <c r="E1508" s="36">
        <v>341425.13</v>
      </c>
      <c r="F1508" s="36">
        <v>92449.33</v>
      </c>
      <c r="G1508" s="36">
        <v>248975.81</v>
      </c>
      <c r="H1508" s="36">
        <v>19</v>
      </c>
      <c r="I1508" s="36">
        <v>24.779499999999999</v>
      </c>
      <c r="J1508" s="36">
        <v>24.885000000000002</v>
      </c>
      <c r="K1508" s="36">
        <v>804.23</v>
      </c>
      <c r="L1508" s="36">
        <v>809.26</v>
      </c>
      <c r="M1508" s="36">
        <v>804.23</v>
      </c>
    </row>
    <row r="1509" spans="3:13" x14ac:dyDescent="0.25">
      <c r="C1509" s="15">
        <f t="shared" si="51"/>
        <v>44651</v>
      </c>
      <c r="D1509" s="35">
        <v>44641</v>
      </c>
      <c r="E1509" s="36">
        <v>342758.91</v>
      </c>
      <c r="F1509" s="36">
        <v>93049.41</v>
      </c>
      <c r="G1509" s="36">
        <v>249709.5</v>
      </c>
      <c r="H1509" s="36">
        <v>5</v>
      </c>
      <c r="I1509" s="36">
        <v>25.2072</v>
      </c>
      <c r="J1509" s="36">
        <v>25.282</v>
      </c>
      <c r="K1509" s="36">
        <v>798.16</v>
      </c>
      <c r="L1509" s="36">
        <v>833.87</v>
      </c>
      <c r="M1509" s="36">
        <v>798.16</v>
      </c>
    </row>
    <row r="1510" spans="3:13" x14ac:dyDescent="0.25">
      <c r="C1510" s="15">
        <f t="shared" si="51"/>
        <v>44651</v>
      </c>
      <c r="D1510" s="35">
        <v>44640</v>
      </c>
      <c r="E1510" s="36">
        <v>342876.09</v>
      </c>
      <c r="F1510" s="36">
        <v>93411.34</v>
      </c>
      <c r="G1510" s="36">
        <v>249464.77</v>
      </c>
      <c r="H1510" s="36">
        <v>0</v>
      </c>
      <c r="I1510" s="36">
        <v>24.964200000000002</v>
      </c>
      <c r="J1510" s="36">
        <v>25.055</v>
      </c>
      <c r="K1510" s="36">
        <v>803.15</v>
      </c>
      <c r="L1510" s="36">
        <v>833.18</v>
      </c>
      <c r="M1510" s="36">
        <v>803.15</v>
      </c>
    </row>
    <row r="1511" spans="3:13" x14ac:dyDescent="0.25">
      <c r="C1511" s="15">
        <f t="shared" si="51"/>
        <v>44651</v>
      </c>
      <c r="D1511" s="35">
        <v>44639</v>
      </c>
      <c r="E1511" s="36">
        <v>342876.09</v>
      </c>
      <c r="F1511" s="36">
        <v>93411.34</v>
      </c>
      <c r="G1511" s="36">
        <v>249464.77</v>
      </c>
      <c r="H1511" s="36">
        <v>0</v>
      </c>
      <c r="I1511" s="36">
        <v>24.964200000000002</v>
      </c>
      <c r="J1511" s="36">
        <v>25.055</v>
      </c>
      <c r="K1511" s="36">
        <v>803.15</v>
      </c>
      <c r="L1511" s="36">
        <v>833.18</v>
      </c>
      <c r="M1511" s="36">
        <v>803.15</v>
      </c>
    </row>
    <row r="1512" spans="3:13" x14ac:dyDescent="0.25">
      <c r="C1512" s="15">
        <f t="shared" si="51"/>
        <v>44651</v>
      </c>
      <c r="D1512" s="35">
        <v>44638</v>
      </c>
      <c r="E1512" s="36">
        <v>342876.09</v>
      </c>
      <c r="F1512" s="36">
        <v>93411.34</v>
      </c>
      <c r="G1512" s="36">
        <v>249464.77</v>
      </c>
      <c r="H1512" s="36">
        <v>5</v>
      </c>
      <c r="I1512" s="36">
        <v>24.964200000000002</v>
      </c>
      <c r="J1512" s="36">
        <v>25.055</v>
      </c>
      <c r="K1512" s="36">
        <v>803.15</v>
      </c>
      <c r="L1512" s="36">
        <v>833.18</v>
      </c>
      <c r="M1512" s="36">
        <v>803.15</v>
      </c>
    </row>
    <row r="1513" spans="3:13" x14ac:dyDescent="0.25">
      <c r="C1513" s="15">
        <f t="shared" si="51"/>
        <v>44651</v>
      </c>
      <c r="D1513" s="35">
        <v>44637</v>
      </c>
      <c r="E1513" s="36">
        <v>342981.47</v>
      </c>
      <c r="F1513" s="36">
        <v>93406.3</v>
      </c>
      <c r="G1513" s="36">
        <v>249575.16</v>
      </c>
      <c r="H1513" s="36">
        <v>21</v>
      </c>
      <c r="I1513" s="36">
        <v>25.379000000000001</v>
      </c>
      <c r="J1513" s="36">
        <v>25.584</v>
      </c>
      <c r="K1513" s="36">
        <v>791.87</v>
      </c>
      <c r="L1513" s="36">
        <v>835.04</v>
      </c>
      <c r="M1513" s="36">
        <v>791.87</v>
      </c>
    </row>
    <row r="1514" spans="3:13" x14ac:dyDescent="0.25">
      <c r="C1514" s="15">
        <f t="shared" si="51"/>
        <v>44651</v>
      </c>
      <c r="D1514" s="35">
        <v>44636</v>
      </c>
      <c r="E1514" s="36">
        <v>343403.88</v>
      </c>
      <c r="F1514" s="36">
        <v>93411.199999999997</v>
      </c>
      <c r="G1514" s="36">
        <v>249992.66</v>
      </c>
      <c r="H1514" s="36">
        <v>64</v>
      </c>
      <c r="I1514" s="36">
        <v>25.0898</v>
      </c>
      <c r="J1514" s="36">
        <v>24.67</v>
      </c>
      <c r="K1514" s="36">
        <v>785.46</v>
      </c>
      <c r="L1514" s="36">
        <v>834.25</v>
      </c>
      <c r="M1514" s="36">
        <v>785.46</v>
      </c>
    </row>
    <row r="1515" spans="3:13" x14ac:dyDescent="0.25">
      <c r="C1515" s="15">
        <f t="shared" si="51"/>
        <v>44651</v>
      </c>
      <c r="D1515" s="35">
        <v>44635</v>
      </c>
      <c r="E1515" s="36">
        <v>343988.38</v>
      </c>
      <c r="F1515" s="36">
        <v>93589.88</v>
      </c>
      <c r="G1515" s="36">
        <v>250398.52</v>
      </c>
      <c r="H1515" s="36">
        <v>6</v>
      </c>
      <c r="I1515" s="36">
        <v>24.8932</v>
      </c>
      <c r="J1515" s="36">
        <v>25.123000000000001</v>
      </c>
      <c r="K1515" s="36">
        <v>784.7</v>
      </c>
      <c r="L1515" s="36">
        <v>831.95</v>
      </c>
      <c r="M1515" s="36">
        <v>784.7</v>
      </c>
    </row>
    <row r="1516" spans="3:13" x14ac:dyDescent="0.25">
      <c r="C1516" s="15">
        <f t="shared" si="51"/>
        <v>44651</v>
      </c>
      <c r="D1516" s="35">
        <v>44634</v>
      </c>
      <c r="E1516" s="36">
        <v>344619.94</v>
      </c>
      <c r="F1516" s="36">
        <v>92094.71</v>
      </c>
      <c r="G1516" s="36">
        <v>252525.23</v>
      </c>
      <c r="H1516" s="36">
        <v>302</v>
      </c>
      <c r="I1516" s="36">
        <v>25.046199999999999</v>
      </c>
      <c r="J1516" s="36">
        <v>25.244</v>
      </c>
      <c r="K1516" s="36">
        <v>801.01</v>
      </c>
      <c r="L1516" s="36">
        <v>832.59</v>
      </c>
      <c r="M1516" s="36">
        <v>801.01</v>
      </c>
    </row>
    <row r="1517" spans="3:13" x14ac:dyDescent="0.25">
      <c r="C1517" s="15">
        <f t="shared" si="51"/>
        <v>44651</v>
      </c>
      <c r="D1517" s="35">
        <v>44633</v>
      </c>
      <c r="E1517" s="36">
        <v>344953</v>
      </c>
      <c r="F1517" s="36">
        <v>92094.71</v>
      </c>
      <c r="G1517" s="36">
        <v>252858.27</v>
      </c>
      <c r="H1517" s="36">
        <v>0</v>
      </c>
      <c r="I1517" s="36">
        <v>25.870799999999999</v>
      </c>
      <c r="J1517" s="36">
        <v>26.106000000000002</v>
      </c>
      <c r="K1517" s="36">
        <v>811.92</v>
      </c>
      <c r="L1517" s="36">
        <v>836.05</v>
      </c>
      <c r="M1517" s="36">
        <v>811.92</v>
      </c>
    </row>
    <row r="1518" spans="3:13" x14ac:dyDescent="0.25">
      <c r="C1518" s="15">
        <f t="shared" si="51"/>
        <v>44651</v>
      </c>
      <c r="D1518" s="35">
        <v>44632</v>
      </c>
      <c r="E1518" s="36">
        <v>344953</v>
      </c>
      <c r="F1518" s="36">
        <v>92094.71</v>
      </c>
      <c r="G1518" s="36">
        <v>252858.27</v>
      </c>
      <c r="H1518" s="36">
        <v>0</v>
      </c>
      <c r="I1518" s="36">
        <v>25.870799999999999</v>
      </c>
      <c r="J1518" s="36">
        <v>26.106000000000002</v>
      </c>
      <c r="K1518" s="36">
        <v>811.92</v>
      </c>
      <c r="L1518" s="36">
        <v>836.05</v>
      </c>
      <c r="M1518" s="36">
        <v>811.92</v>
      </c>
    </row>
    <row r="1519" spans="3:13" x14ac:dyDescent="0.25">
      <c r="C1519" s="15">
        <f t="shared" si="51"/>
        <v>44651</v>
      </c>
      <c r="D1519" s="35">
        <v>44631</v>
      </c>
      <c r="E1519" s="36">
        <v>344953</v>
      </c>
      <c r="F1519" s="36">
        <v>92094.71</v>
      </c>
      <c r="G1519" s="36">
        <v>252858.27</v>
      </c>
      <c r="H1519" s="36">
        <v>135</v>
      </c>
      <c r="I1519" s="36">
        <v>25.870799999999999</v>
      </c>
      <c r="J1519" s="36">
        <v>26.106000000000002</v>
      </c>
      <c r="K1519" s="36">
        <v>811.92</v>
      </c>
      <c r="L1519" s="36">
        <v>836.05</v>
      </c>
      <c r="M1519" s="36">
        <v>811.92</v>
      </c>
    </row>
    <row r="1520" spans="3:13" x14ac:dyDescent="0.25">
      <c r="C1520" s="15">
        <f t="shared" si="51"/>
        <v>44651</v>
      </c>
      <c r="D1520" s="35">
        <v>44630</v>
      </c>
      <c r="E1520" s="36">
        <v>345308.06</v>
      </c>
      <c r="F1520" s="36">
        <v>90688.16</v>
      </c>
      <c r="G1520" s="36">
        <v>254619.91</v>
      </c>
      <c r="H1520" s="36">
        <v>520</v>
      </c>
      <c r="I1520" s="36">
        <v>25.912500000000001</v>
      </c>
      <c r="J1520" s="36">
        <v>26.202000000000002</v>
      </c>
      <c r="K1520" s="36">
        <v>815.22</v>
      </c>
      <c r="L1520" s="36">
        <v>838.32</v>
      </c>
      <c r="M1520" s="36">
        <v>815.22</v>
      </c>
    </row>
    <row r="1521" spans="3:13" x14ac:dyDescent="0.25">
      <c r="C1521" s="15">
        <f t="shared" si="51"/>
        <v>44651</v>
      </c>
      <c r="D1521" s="35">
        <v>44629</v>
      </c>
      <c r="E1521" s="36">
        <v>345139.22</v>
      </c>
      <c r="F1521" s="36">
        <v>90773.58</v>
      </c>
      <c r="G1521" s="36">
        <v>254365.64</v>
      </c>
      <c r="H1521" s="36">
        <v>224</v>
      </c>
      <c r="I1521" s="36">
        <v>25.774999999999999</v>
      </c>
      <c r="J1521" s="36">
        <v>25.757000000000001</v>
      </c>
      <c r="K1521" s="36">
        <v>838.28</v>
      </c>
      <c r="L1521" s="36">
        <v>838.91</v>
      </c>
      <c r="M1521" s="36">
        <v>838.28</v>
      </c>
    </row>
    <row r="1522" spans="3:13" x14ac:dyDescent="0.25">
      <c r="C1522" s="15">
        <f t="shared" si="51"/>
        <v>44651</v>
      </c>
      <c r="D1522" s="35">
        <v>44628</v>
      </c>
      <c r="E1522" s="36">
        <v>345390.53</v>
      </c>
      <c r="F1522" s="36">
        <v>85832.95</v>
      </c>
      <c r="G1522" s="36">
        <v>259557.56</v>
      </c>
      <c r="H1522" s="36">
        <v>980</v>
      </c>
      <c r="I1522" s="36">
        <v>26.405899999999999</v>
      </c>
      <c r="J1522" s="36">
        <v>26.888000000000002</v>
      </c>
      <c r="K1522" s="36">
        <v>815.67</v>
      </c>
      <c r="L1522" s="36">
        <v>807.76</v>
      </c>
      <c r="M1522" s="36">
        <v>815.67</v>
      </c>
    </row>
    <row r="1523" spans="3:13" x14ac:dyDescent="0.25">
      <c r="C1523" s="15">
        <f t="shared" si="51"/>
        <v>44651</v>
      </c>
      <c r="D1523" s="35">
        <v>44627</v>
      </c>
      <c r="E1523" s="36">
        <v>345271.28</v>
      </c>
      <c r="F1523" s="36">
        <v>85000.74</v>
      </c>
      <c r="G1523" s="36">
        <v>260270.55</v>
      </c>
      <c r="H1523" s="36">
        <v>125</v>
      </c>
      <c r="I1523" s="36">
        <v>25.661999999999999</v>
      </c>
      <c r="J1523" s="36">
        <v>25.713000000000001</v>
      </c>
      <c r="K1523" s="36">
        <v>813.33</v>
      </c>
      <c r="L1523" s="36">
        <v>807.48</v>
      </c>
      <c r="M1523" s="36">
        <v>813.33</v>
      </c>
    </row>
    <row r="1524" spans="3:13" x14ac:dyDescent="0.25">
      <c r="C1524" s="15">
        <f t="shared" si="51"/>
        <v>44651</v>
      </c>
      <c r="D1524" s="35">
        <v>44626</v>
      </c>
      <c r="E1524" s="36">
        <v>345971.09</v>
      </c>
      <c r="F1524" s="36">
        <v>83905.94</v>
      </c>
      <c r="G1524" s="36">
        <v>262065.16</v>
      </c>
      <c r="H1524" s="36">
        <v>0</v>
      </c>
      <c r="I1524" s="36">
        <v>25.700500000000002</v>
      </c>
      <c r="J1524" s="36">
        <v>25.782</v>
      </c>
      <c r="K1524" s="36">
        <v>798.48</v>
      </c>
      <c r="L1524" s="36">
        <v>807.66</v>
      </c>
      <c r="M1524" s="36">
        <v>798.48</v>
      </c>
    </row>
    <row r="1525" spans="3:13" x14ac:dyDescent="0.25">
      <c r="C1525" s="15">
        <f t="shared" si="51"/>
        <v>44651</v>
      </c>
      <c r="D1525" s="35">
        <v>44625</v>
      </c>
      <c r="E1525" s="36">
        <v>345971.09</v>
      </c>
      <c r="F1525" s="36">
        <v>83905.94</v>
      </c>
      <c r="G1525" s="36">
        <v>262065.16</v>
      </c>
      <c r="H1525" s="36">
        <v>0</v>
      </c>
      <c r="I1525" s="36">
        <v>25.700500000000002</v>
      </c>
      <c r="J1525" s="36">
        <v>25.782</v>
      </c>
      <c r="K1525" s="36">
        <v>798.48</v>
      </c>
      <c r="L1525" s="36">
        <v>807.66</v>
      </c>
      <c r="M1525" s="36">
        <v>798.48</v>
      </c>
    </row>
    <row r="1526" spans="3:13" x14ac:dyDescent="0.25">
      <c r="C1526" s="15">
        <f t="shared" si="51"/>
        <v>44651</v>
      </c>
      <c r="D1526" s="35">
        <v>44624</v>
      </c>
      <c r="E1526" s="36">
        <v>345971.09</v>
      </c>
      <c r="F1526" s="36">
        <v>83905.94</v>
      </c>
      <c r="G1526" s="36">
        <v>262065.16</v>
      </c>
      <c r="H1526" s="36">
        <v>563</v>
      </c>
      <c r="I1526" s="36">
        <v>25.700500000000002</v>
      </c>
      <c r="J1526" s="36">
        <v>25.782</v>
      </c>
      <c r="K1526" s="36">
        <v>798.48</v>
      </c>
      <c r="L1526" s="36">
        <v>807.66</v>
      </c>
      <c r="M1526" s="36">
        <v>798.48</v>
      </c>
    </row>
    <row r="1527" spans="3:13" x14ac:dyDescent="0.25">
      <c r="C1527" s="15">
        <f t="shared" si="51"/>
        <v>44651</v>
      </c>
      <c r="D1527" s="35">
        <v>44623</v>
      </c>
      <c r="E1527" s="36">
        <v>345121.78</v>
      </c>
      <c r="F1527" s="36">
        <v>83905.94</v>
      </c>
      <c r="G1527" s="36">
        <v>261215.88</v>
      </c>
      <c r="H1527" s="36">
        <v>3062</v>
      </c>
      <c r="I1527" s="36">
        <v>25.174800000000001</v>
      </c>
      <c r="J1527" s="36">
        <v>25.204999999999998</v>
      </c>
      <c r="K1527" s="36">
        <v>799.95</v>
      </c>
      <c r="L1527" s="36">
        <v>807.54</v>
      </c>
      <c r="M1527" s="36">
        <v>799.95</v>
      </c>
    </row>
    <row r="1528" spans="3:13" x14ac:dyDescent="0.25">
      <c r="C1528" s="15">
        <f t="shared" si="51"/>
        <v>44651</v>
      </c>
      <c r="D1528" s="35">
        <v>44622</v>
      </c>
      <c r="E1528" s="36">
        <v>345363.25</v>
      </c>
      <c r="F1528" s="36">
        <v>82409.820000000007</v>
      </c>
      <c r="G1528" s="36">
        <v>262953.46999999997</v>
      </c>
      <c r="H1528" s="36">
        <v>268</v>
      </c>
      <c r="I1528" s="36">
        <v>25.296500000000002</v>
      </c>
      <c r="J1528" s="36">
        <v>25.183</v>
      </c>
      <c r="K1528" s="36">
        <v>798.27</v>
      </c>
      <c r="L1528" s="36">
        <v>787.67</v>
      </c>
      <c r="M1528" s="36">
        <v>798.27</v>
      </c>
    </row>
    <row r="1529" spans="3:13" x14ac:dyDescent="0.25">
      <c r="C1529" s="15">
        <f t="shared" si="51"/>
        <v>44651</v>
      </c>
      <c r="D1529" s="35">
        <v>44621</v>
      </c>
      <c r="E1529" s="36">
        <v>346473.84</v>
      </c>
      <c r="F1529" s="36">
        <v>82434.759999999995</v>
      </c>
      <c r="G1529" s="36">
        <v>264039.09000000003</v>
      </c>
      <c r="H1529" s="36">
        <v>93</v>
      </c>
      <c r="I1529" s="36">
        <v>25.376899999999999</v>
      </c>
      <c r="J1529" s="36">
        <v>25.533999999999999</v>
      </c>
      <c r="K1529" s="36">
        <v>783.92</v>
      </c>
      <c r="L1529" s="36">
        <v>788.83</v>
      </c>
      <c r="M1529" s="36">
        <v>783.92</v>
      </c>
    </row>
    <row r="1530" spans="3:13" x14ac:dyDescent="0.25">
      <c r="C1530" s="15">
        <f t="shared" si="51"/>
        <v>44651</v>
      </c>
      <c r="D1530" s="35">
        <v>44620</v>
      </c>
      <c r="E1530" s="36">
        <v>346810.47</v>
      </c>
      <c r="F1530" s="36">
        <v>81046.14</v>
      </c>
      <c r="G1530" s="36">
        <v>265764.31</v>
      </c>
      <c r="H1530" s="36">
        <v>3099</v>
      </c>
      <c r="I1530" s="36">
        <v>24.45</v>
      </c>
      <c r="J1530" s="36">
        <v>24.361000000000001</v>
      </c>
      <c r="K1530" s="36">
        <v>779.02</v>
      </c>
      <c r="L1530" s="36">
        <v>772.21</v>
      </c>
      <c r="M1530" s="36">
        <v>779.02</v>
      </c>
    </row>
    <row r="1531" spans="3:13" x14ac:dyDescent="0.25">
      <c r="C1531" s="15">
        <f t="shared" si="51"/>
        <v>44620</v>
      </c>
      <c r="D1531" s="35">
        <v>44619</v>
      </c>
      <c r="E1531" s="36">
        <v>348321.75</v>
      </c>
      <c r="F1531" s="36">
        <v>80564.899999999994</v>
      </c>
      <c r="G1531" s="36">
        <v>267756.88</v>
      </c>
      <c r="H1531" s="36">
        <v>0</v>
      </c>
      <c r="I1531" s="36">
        <v>24.273900000000001</v>
      </c>
      <c r="J1531" s="36">
        <v>23.997</v>
      </c>
      <c r="K1531" s="36">
        <v>798.6</v>
      </c>
      <c r="L1531" s="36">
        <v>771.22</v>
      </c>
      <c r="M1531" s="36">
        <v>798.6</v>
      </c>
    </row>
    <row r="1532" spans="3:13" x14ac:dyDescent="0.25">
      <c r="C1532" s="15">
        <f t="shared" si="51"/>
        <v>44620</v>
      </c>
      <c r="D1532" s="35">
        <v>44618</v>
      </c>
      <c r="E1532" s="36">
        <v>348321.75</v>
      </c>
      <c r="F1532" s="36">
        <v>80564.899999999994</v>
      </c>
      <c r="G1532" s="36">
        <v>267756.88</v>
      </c>
      <c r="H1532" s="36">
        <v>0</v>
      </c>
      <c r="I1532" s="36">
        <v>24.273900000000001</v>
      </c>
      <c r="J1532" s="36">
        <v>23.997</v>
      </c>
      <c r="K1532" s="36">
        <v>798.6</v>
      </c>
      <c r="L1532" s="36">
        <v>771.22</v>
      </c>
      <c r="M1532" s="36">
        <v>798.6</v>
      </c>
    </row>
    <row r="1533" spans="3:13" x14ac:dyDescent="0.25">
      <c r="C1533" s="15">
        <f t="shared" si="51"/>
        <v>44620</v>
      </c>
      <c r="D1533" s="35">
        <v>44617</v>
      </c>
      <c r="E1533" s="36">
        <v>348321.75</v>
      </c>
      <c r="F1533" s="36">
        <v>80564.899999999994</v>
      </c>
      <c r="G1533" s="36">
        <v>267756.88</v>
      </c>
      <c r="H1533" s="36">
        <v>996</v>
      </c>
      <c r="I1533" s="36">
        <v>24.273900000000001</v>
      </c>
      <c r="J1533" s="36">
        <v>23.997</v>
      </c>
      <c r="K1533" s="36">
        <v>798.6</v>
      </c>
      <c r="L1533" s="36">
        <v>771.22</v>
      </c>
      <c r="M1533" s="36">
        <v>798.6</v>
      </c>
    </row>
    <row r="1534" spans="3:13" x14ac:dyDescent="0.25">
      <c r="C1534" s="15">
        <f t="shared" si="51"/>
        <v>44620</v>
      </c>
      <c r="D1534" s="35">
        <v>44616</v>
      </c>
      <c r="E1534" s="36">
        <v>348826.59</v>
      </c>
      <c r="F1534" s="36">
        <v>81112.97</v>
      </c>
      <c r="G1534" s="36">
        <v>267713.63</v>
      </c>
      <c r="H1534" s="36">
        <v>2</v>
      </c>
      <c r="I1534" s="36">
        <v>24.217500000000001</v>
      </c>
      <c r="J1534" s="36">
        <v>24.687000000000001</v>
      </c>
      <c r="K1534" s="36">
        <v>794.73</v>
      </c>
      <c r="L1534" s="36">
        <v>769.77</v>
      </c>
      <c r="M1534" s="36">
        <v>794.73</v>
      </c>
    </row>
    <row r="1535" spans="3:13" x14ac:dyDescent="0.25">
      <c r="C1535" s="15">
        <f t="shared" si="51"/>
        <v>44620</v>
      </c>
      <c r="D1535" s="35">
        <v>44615</v>
      </c>
      <c r="E1535" s="36">
        <v>349906.66</v>
      </c>
      <c r="F1535" s="36">
        <v>81334.67</v>
      </c>
      <c r="G1535" s="36">
        <v>268571.96999999997</v>
      </c>
      <c r="H1535" s="36">
        <v>37</v>
      </c>
      <c r="I1535" s="36">
        <v>24.552</v>
      </c>
      <c r="J1535" s="36">
        <v>24.553000000000001</v>
      </c>
      <c r="K1535" s="36">
        <v>780.58</v>
      </c>
      <c r="L1535" s="36">
        <v>771.56</v>
      </c>
      <c r="M1535" s="36">
        <v>780.58</v>
      </c>
    </row>
    <row r="1536" spans="3:13" x14ac:dyDescent="0.25">
      <c r="C1536" s="15">
        <f t="shared" si="51"/>
        <v>44620</v>
      </c>
      <c r="D1536" s="35">
        <v>44614</v>
      </c>
      <c r="E1536" s="36">
        <v>351678.09</v>
      </c>
      <c r="F1536" s="36">
        <v>81648.56</v>
      </c>
      <c r="G1536" s="36">
        <v>270029.53000000003</v>
      </c>
      <c r="H1536" s="36">
        <v>150</v>
      </c>
      <c r="I1536" s="36">
        <v>24.113900000000001</v>
      </c>
      <c r="J1536" s="36">
        <v>24.311</v>
      </c>
      <c r="K1536" s="36">
        <v>778.16</v>
      </c>
      <c r="L1536" s="36">
        <v>770.09</v>
      </c>
      <c r="M1536" s="36">
        <v>778.16</v>
      </c>
    </row>
    <row r="1537" spans="3:13" x14ac:dyDescent="0.25">
      <c r="C1537" s="15">
        <f t="shared" si="51"/>
        <v>44620</v>
      </c>
      <c r="D1537" s="35">
        <v>44613</v>
      </c>
      <c r="E1537" s="36">
        <v>350937.38</v>
      </c>
      <c r="F1537" s="36">
        <v>83896.33</v>
      </c>
      <c r="G1537" s="36">
        <v>267041.06</v>
      </c>
      <c r="H1537" s="36">
        <v>0</v>
      </c>
      <c r="I1537" s="36">
        <v>23.8993</v>
      </c>
      <c r="J1537" s="36">
        <v>23.992000000000001</v>
      </c>
      <c r="K1537" s="36">
        <v>769.02</v>
      </c>
      <c r="L1537" s="36">
        <v>769.02</v>
      </c>
      <c r="M1537" s="36">
        <v>769.02</v>
      </c>
    </row>
    <row r="1538" spans="3:13" x14ac:dyDescent="0.25">
      <c r="C1538" s="15">
        <f t="shared" si="51"/>
        <v>44620</v>
      </c>
      <c r="D1538" s="35">
        <v>44612</v>
      </c>
      <c r="E1538" s="36">
        <v>350937.38</v>
      </c>
      <c r="F1538" s="36">
        <v>83896.33</v>
      </c>
      <c r="G1538" s="36">
        <v>267041.06</v>
      </c>
      <c r="H1538" s="36">
        <v>0</v>
      </c>
      <c r="I1538" s="36">
        <v>23.922000000000001</v>
      </c>
      <c r="J1538" s="36">
        <v>23.992000000000001</v>
      </c>
      <c r="K1538" s="36">
        <v>768.62</v>
      </c>
      <c r="L1538" s="36">
        <v>762.3</v>
      </c>
      <c r="M1538" s="36">
        <v>768.62</v>
      </c>
    </row>
    <row r="1539" spans="3:13" x14ac:dyDescent="0.25">
      <c r="C1539" s="15">
        <f t="shared" si="51"/>
        <v>44620</v>
      </c>
      <c r="D1539" s="35">
        <v>44611</v>
      </c>
      <c r="E1539" s="36">
        <v>350937.38</v>
      </c>
      <c r="F1539" s="36">
        <v>83896.33</v>
      </c>
      <c r="G1539" s="36">
        <v>267041.06</v>
      </c>
      <c r="H1539" s="36">
        <v>0</v>
      </c>
      <c r="I1539" s="36">
        <v>23.922000000000001</v>
      </c>
      <c r="J1539" s="36">
        <v>23.992000000000001</v>
      </c>
      <c r="K1539" s="36">
        <v>768.62</v>
      </c>
      <c r="L1539" s="36">
        <v>762.3</v>
      </c>
      <c r="M1539" s="36">
        <v>768.62</v>
      </c>
    </row>
    <row r="1540" spans="3:13" x14ac:dyDescent="0.25">
      <c r="C1540" s="15">
        <f t="shared" si="51"/>
        <v>44620</v>
      </c>
      <c r="D1540" s="35">
        <v>44610</v>
      </c>
      <c r="E1540" s="36">
        <v>350937.38</v>
      </c>
      <c r="F1540" s="36">
        <v>83896.33</v>
      </c>
      <c r="G1540" s="36">
        <v>267041.06</v>
      </c>
      <c r="H1540" s="36">
        <v>517</v>
      </c>
      <c r="I1540" s="36">
        <v>23.922000000000001</v>
      </c>
      <c r="J1540" s="36">
        <v>23.992000000000001</v>
      </c>
      <c r="K1540" s="36">
        <v>768.62</v>
      </c>
      <c r="L1540" s="36">
        <v>762.3</v>
      </c>
      <c r="M1540" s="36">
        <v>768.62</v>
      </c>
    </row>
    <row r="1541" spans="3:13" x14ac:dyDescent="0.25">
      <c r="C1541" s="15">
        <f t="shared" si="51"/>
        <v>44620</v>
      </c>
      <c r="D1541" s="35">
        <v>44609</v>
      </c>
      <c r="E1541" s="36">
        <v>351065.03</v>
      </c>
      <c r="F1541" s="36">
        <v>83896.33</v>
      </c>
      <c r="G1541" s="36">
        <v>267168.71999999997</v>
      </c>
      <c r="H1541" s="36">
        <v>40</v>
      </c>
      <c r="I1541" s="36">
        <v>23.834800000000001</v>
      </c>
      <c r="J1541" s="36">
        <v>23.875</v>
      </c>
      <c r="K1541" s="36">
        <v>757.13</v>
      </c>
      <c r="L1541" s="36">
        <v>760.76</v>
      </c>
      <c r="M1541" s="36">
        <v>757.13</v>
      </c>
    </row>
    <row r="1542" spans="3:13" x14ac:dyDescent="0.25">
      <c r="C1542" s="15">
        <f t="shared" si="51"/>
        <v>44620</v>
      </c>
      <c r="D1542" s="35">
        <v>44608</v>
      </c>
      <c r="E1542" s="36">
        <v>350537.97</v>
      </c>
      <c r="F1542" s="36">
        <v>83896.33</v>
      </c>
      <c r="G1542" s="36">
        <v>266641.65999999997</v>
      </c>
      <c r="H1542" s="36">
        <v>0</v>
      </c>
      <c r="I1542" s="36">
        <v>23.5975</v>
      </c>
      <c r="J1542" s="36">
        <v>23.605</v>
      </c>
      <c r="K1542" s="36">
        <v>753.65</v>
      </c>
      <c r="L1542" s="36">
        <v>760.9</v>
      </c>
      <c r="M1542" s="36">
        <v>753.65</v>
      </c>
    </row>
    <row r="1543" spans="3:13" x14ac:dyDescent="0.25">
      <c r="C1543" s="15">
        <f t="shared" si="51"/>
        <v>44620</v>
      </c>
      <c r="D1543" s="35">
        <v>44607</v>
      </c>
      <c r="E1543" s="36">
        <v>351500.38</v>
      </c>
      <c r="F1543" s="36">
        <v>83896.33</v>
      </c>
      <c r="G1543" s="36">
        <v>267604.06</v>
      </c>
      <c r="H1543" s="36">
        <v>0</v>
      </c>
      <c r="I1543" s="36">
        <v>23.3645</v>
      </c>
      <c r="J1543" s="36">
        <v>23.341999999999999</v>
      </c>
      <c r="K1543" s="36">
        <v>772.17</v>
      </c>
      <c r="L1543" s="36">
        <v>773.74</v>
      </c>
      <c r="M1543" s="36">
        <v>772.17</v>
      </c>
    </row>
    <row r="1544" spans="3:13" x14ac:dyDescent="0.25">
      <c r="C1544" s="15">
        <f t="shared" si="51"/>
        <v>44620</v>
      </c>
      <c r="D1544" s="35">
        <v>44606</v>
      </c>
      <c r="E1544" s="36">
        <v>351593.94</v>
      </c>
      <c r="F1544" s="36">
        <v>84148.31</v>
      </c>
      <c r="G1544" s="36">
        <v>267445.65999999997</v>
      </c>
      <c r="H1544" s="36">
        <v>0</v>
      </c>
      <c r="I1544" s="36">
        <v>23.841999999999999</v>
      </c>
      <c r="J1544" s="36">
        <v>23.847999999999999</v>
      </c>
      <c r="K1544" s="36">
        <v>758.8</v>
      </c>
      <c r="L1544" s="36">
        <v>771.54</v>
      </c>
      <c r="M1544" s="36">
        <v>758.8</v>
      </c>
    </row>
    <row r="1545" spans="3:13" x14ac:dyDescent="0.25">
      <c r="C1545" s="15">
        <f t="shared" si="51"/>
        <v>44620</v>
      </c>
      <c r="D1545" s="35">
        <v>44605</v>
      </c>
      <c r="E1545" s="36">
        <v>352154.31</v>
      </c>
      <c r="F1545" s="36">
        <v>84148.31</v>
      </c>
      <c r="G1545" s="36">
        <v>268006.03000000003</v>
      </c>
      <c r="H1545" s="36">
        <v>0</v>
      </c>
      <c r="I1545" s="36">
        <v>23.5852</v>
      </c>
      <c r="J1545" s="36">
        <v>23.369</v>
      </c>
      <c r="K1545" s="36">
        <v>752.84</v>
      </c>
      <c r="L1545" s="36">
        <v>758.19</v>
      </c>
      <c r="M1545" s="36">
        <v>752.84</v>
      </c>
    </row>
    <row r="1546" spans="3:13" x14ac:dyDescent="0.25">
      <c r="C1546" s="15">
        <f t="shared" si="51"/>
        <v>44620</v>
      </c>
      <c r="D1546" s="35">
        <v>44604</v>
      </c>
      <c r="E1546" s="36">
        <v>352154.31</v>
      </c>
      <c r="F1546" s="36">
        <v>84148.31</v>
      </c>
      <c r="G1546" s="36">
        <v>268006.03000000003</v>
      </c>
      <c r="H1546" s="36">
        <v>0</v>
      </c>
      <c r="I1546" s="36">
        <v>23.5852</v>
      </c>
      <c r="J1546" s="36">
        <v>23.369</v>
      </c>
      <c r="K1546" s="36">
        <v>752.84</v>
      </c>
      <c r="L1546" s="36">
        <v>758.19</v>
      </c>
      <c r="M1546" s="36">
        <v>752.84</v>
      </c>
    </row>
    <row r="1547" spans="3:13" x14ac:dyDescent="0.25">
      <c r="C1547" s="15">
        <f t="shared" si="51"/>
        <v>44620</v>
      </c>
      <c r="D1547" s="35">
        <v>44603</v>
      </c>
      <c r="E1547" s="36">
        <v>352154.31</v>
      </c>
      <c r="F1547" s="36">
        <v>84148.31</v>
      </c>
      <c r="G1547" s="36">
        <v>268006.03000000003</v>
      </c>
      <c r="H1547" s="36">
        <v>0</v>
      </c>
      <c r="I1547" s="36">
        <v>23.5852</v>
      </c>
      <c r="J1547" s="36">
        <v>23.369</v>
      </c>
      <c r="K1547" s="36">
        <v>752.84</v>
      </c>
      <c r="L1547" s="36">
        <v>758.19</v>
      </c>
      <c r="M1547" s="36">
        <v>752.84</v>
      </c>
    </row>
    <row r="1548" spans="3:13" x14ac:dyDescent="0.25">
      <c r="C1548" s="15">
        <f t="shared" si="51"/>
        <v>44620</v>
      </c>
      <c r="D1548" s="35">
        <v>44602</v>
      </c>
      <c r="E1548" s="36">
        <v>352754.84</v>
      </c>
      <c r="F1548" s="36">
        <v>84153.38</v>
      </c>
      <c r="G1548" s="36">
        <v>268601.46999999997</v>
      </c>
      <c r="H1548" s="36">
        <v>29</v>
      </c>
      <c r="I1548" s="36">
        <v>23.200099999999999</v>
      </c>
      <c r="J1548" s="36">
        <v>23.521999999999998</v>
      </c>
      <c r="K1548" s="36">
        <v>752.74</v>
      </c>
      <c r="L1548" s="36">
        <v>758.25</v>
      </c>
      <c r="M1548" s="36">
        <v>752.74</v>
      </c>
    </row>
    <row r="1549" spans="3:13" x14ac:dyDescent="0.25">
      <c r="C1549" s="15">
        <f t="shared" si="51"/>
        <v>44620</v>
      </c>
      <c r="D1549" s="35">
        <v>44601</v>
      </c>
      <c r="E1549" s="36">
        <v>353157.22</v>
      </c>
      <c r="F1549" s="36">
        <v>84153.38</v>
      </c>
      <c r="G1549" s="36">
        <v>269003.84000000003</v>
      </c>
      <c r="H1549" s="36">
        <v>0</v>
      </c>
      <c r="I1549" s="36">
        <v>23.313500000000001</v>
      </c>
      <c r="J1549" s="36">
        <v>23.341000000000001</v>
      </c>
      <c r="K1549" s="36">
        <v>750.62</v>
      </c>
      <c r="L1549" s="36">
        <v>757.23</v>
      </c>
      <c r="M1549" s="36">
        <v>750.62</v>
      </c>
    </row>
    <row r="1550" spans="3:13" x14ac:dyDescent="0.25">
      <c r="C1550" s="15">
        <f t="shared" si="51"/>
        <v>44620</v>
      </c>
      <c r="D1550" s="35">
        <v>44600</v>
      </c>
      <c r="E1550" s="36">
        <v>353197.69</v>
      </c>
      <c r="F1550" s="36">
        <v>81443.899999999994</v>
      </c>
      <c r="G1550" s="36">
        <v>271753.81</v>
      </c>
      <c r="H1550" s="36">
        <v>0</v>
      </c>
      <c r="I1550" s="36">
        <v>23.185199999999998</v>
      </c>
      <c r="J1550" s="36">
        <v>23.2</v>
      </c>
      <c r="K1550" s="36">
        <v>744.35</v>
      </c>
      <c r="L1550" s="36">
        <v>744.98</v>
      </c>
      <c r="M1550" s="36">
        <v>744.35</v>
      </c>
    </row>
    <row r="1551" spans="3:13" x14ac:dyDescent="0.25">
      <c r="C1551" s="15">
        <f t="shared" si="51"/>
        <v>44620</v>
      </c>
      <c r="D1551" s="35">
        <v>44599</v>
      </c>
      <c r="E1551" s="36">
        <v>352223.03</v>
      </c>
      <c r="F1551" s="36">
        <v>81154.570000000007</v>
      </c>
      <c r="G1551" s="36">
        <v>271068.46999999997</v>
      </c>
      <c r="H1551" s="36">
        <v>11</v>
      </c>
      <c r="I1551" s="36">
        <v>23.012499999999999</v>
      </c>
      <c r="J1551" s="36">
        <v>23.076000000000001</v>
      </c>
      <c r="K1551" s="36">
        <v>739.67</v>
      </c>
      <c r="L1551" s="36">
        <v>745.49</v>
      </c>
      <c r="M1551" s="36">
        <v>739.67</v>
      </c>
    </row>
    <row r="1552" spans="3:13" x14ac:dyDescent="0.25">
      <c r="C1552" s="15">
        <f t="shared" si="51"/>
        <v>44620</v>
      </c>
      <c r="D1552" s="35">
        <v>44598</v>
      </c>
      <c r="E1552" s="36">
        <v>352225.09</v>
      </c>
      <c r="F1552" s="36">
        <v>81342.66</v>
      </c>
      <c r="G1552" s="36">
        <v>270882.44</v>
      </c>
      <c r="H1552" s="36">
        <v>0</v>
      </c>
      <c r="I1552" s="36">
        <v>22.517199999999999</v>
      </c>
      <c r="J1552" s="36">
        <v>22.475000000000001</v>
      </c>
      <c r="K1552" s="36">
        <v>739</v>
      </c>
      <c r="L1552" s="36">
        <v>745.6</v>
      </c>
      <c r="M1552" s="36">
        <v>739</v>
      </c>
    </row>
    <row r="1553" spans="3:13" x14ac:dyDescent="0.25">
      <c r="C1553" s="15">
        <f t="shared" si="51"/>
        <v>44620</v>
      </c>
      <c r="D1553" s="35">
        <v>44597</v>
      </c>
      <c r="E1553" s="36">
        <v>352225.09</v>
      </c>
      <c r="F1553" s="36">
        <v>81342.66</v>
      </c>
      <c r="G1553" s="36">
        <v>270882.44</v>
      </c>
      <c r="H1553" s="36">
        <v>0</v>
      </c>
      <c r="I1553" s="36">
        <v>22.517199999999999</v>
      </c>
      <c r="J1553" s="36">
        <v>22.475000000000001</v>
      </c>
      <c r="K1553" s="36">
        <v>739</v>
      </c>
      <c r="L1553" s="36">
        <v>745.6</v>
      </c>
      <c r="M1553" s="36">
        <v>739</v>
      </c>
    </row>
    <row r="1554" spans="3:13" x14ac:dyDescent="0.25">
      <c r="C1554" s="15">
        <f t="shared" si="51"/>
        <v>44620</v>
      </c>
      <c r="D1554" s="35">
        <v>44596</v>
      </c>
      <c r="E1554" s="36">
        <v>352225.09</v>
      </c>
      <c r="F1554" s="36">
        <v>81342.66</v>
      </c>
      <c r="G1554" s="36">
        <v>270882.44</v>
      </c>
      <c r="H1554" s="36">
        <v>30</v>
      </c>
      <c r="I1554" s="36">
        <v>22.517199999999999</v>
      </c>
      <c r="J1554" s="36">
        <v>22.475000000000001</v>
      </c>
      <c r="K1554" s="36">
        <v>739</v>
      </c>
      <c r="L1554" s="36">
        <v>745.6</v>
      </c>
      <c r="M1554" s="36">
        <v>739</v>
      </c>
    </row>
    <row r="1555" spans="3:13" x14ac:dyDescent="0.25">
      <c r="C1555" s="15">
        <f t="shared" si="51"/>
        <v>44620</v>
      </c>
      <c r="D1555" s="35">
        <v>44595</v>
      </c>
      <c r="E1555" s="36">
        <v>351801.53</v>
      </c>
      <c r="F1555" s="36">
        <v>81864.31</v>
      </c>
      <c r="G1555" s="36">
        <v>269937.21999999997</v>
      </c>
      <c r="H1555" s="36">
        <v>69</v>
      </c>
      <c r="I1555" s="36">
        <v>22.424099999999999</v>
      </c>
      <c r="J1555" s="36">
        <v>22.375</v>
      </c>
      <c r="K1555" s="36">
        <v>739</v>
      </c>
      <c r="L1555" s="36">
        <v>745.6</v>
      </c>
      <c r="M1555" s="36">
        <v>739</v>
      </c>
    </row>
    <row r="1556" spans="3:13" x14ac:dyDescent="0.25">
      <c r="C1556" s="15">
        <f t="shared" si="51"/>
        <v>44620</v>
      </c>
      <c r="D1556" s="35">
        <v>44594</v>
      </c>
      <c r="E1556" s="36">
        <v>353109</v>
      </c>
      <c r="F1556" s="36">
        <v>81944.160000000003</v>
      </c>
      <c r="G1556" s="36">
        <v>271164.84000000003</v>
      </c>
      <c r="H1556" s="36">
        <v>117</v>
      </c>
      <c r="I1556" s="36">
        <v>22.6554</v>
      </c>
      <c r="J1556" s="36">
        <v>22.707000000000001</v>
      </c>
      <c r="K1556" s="36">
        <v>739</v>
      </c>
      <c r="L1556" s="36">
        <v>745.6</v>
      </c>
      <c r="M1556" s="36">
        <v>739</v>
      </c>
    </row>
    <row r="1557" spans="3:13" x14ac:dyDescent="0.25">
      <c r="C1557" s="15">
        <f t="shared" si="51"/>
        <v>44620</v>
      </c>
      <c r="D1557" s="35">
        <v>44593</v>
      </c>
      <c r="E1557" s="36">
        <v>354055.5</v>
      </c>
      <c r="F1557" s="36">
        <v>81944.160000000003</v>
      </c>
      <c r="G1557" s="36">
        <v>272111.31</v>
      </c>
      <c r="H1557" s="36">
        <v>408</v>
      </c>
      <c r="I1557" s="36">
        <v>22.645</v>
      </c>
      <c r="J1557" s="36">
        <v>22.594999999999999</v>
      </c>
      <c r="K1557" s="36">
        <v>739</v>
      </c>
      <c r="L1557" s="36">
        <v>745.6</v>
      </c>
      <c r="M1557" s="36">
        <v>739</v>
      </c>
    </row>
    <row r="1558" spans="3:13" x14ac:dyDescent="0.25">
      <c r="C1558" s="15">
        <f t="shared" si="51"/>
        <v>44592</v>
      </c>
      <c r="D1558" s="35">
        <v>44592</v>
      </c>
      <c r="E1558" s="36">
        <v>354058.53</v>
      </c>
      <c r="F1558" s="36">
        <v>81944.160000000003</v>
      </c>
      <c r="G1558" s="36">
        <v>272114.38</v>
      </c>
      <c r="H1558" s="36">
        <v>56</v>
      </c>
      <c r="I1558" s="36">
        <v>22.466000000000001</v>
      </c>
      <c r="J1558" s="36">
        <v>22.393000000000001</v>
      </c>
      <c r="K1558" s="36">
        <v>739</v>
      </c>
      <c r="L1558" s="36">
        <v>745.6</v>
      </c>
      <c r="M1558" s="36">
        <v>739</v>
      </c>
    </row>
    <row r="1559" spans="3:13" x14ac:dyDescent="0.25">
      <c r="C1559" s="15">
        <f t="shared" si="51"/>
        <v>44592</v>
      </c>
      <c r="D1559" s="35">
        <v>44591</v>
      </c>
      <c r="E1559" s="36">
        <v>354345.59</v>
      </c>
      <c r="F1559" s="36">
        <v>82278.87</v>
      </c>
      <c r="G1559" s="36">
        <v>272066.75</v>
      </c>
      <c r="H1559" s="36">
        <v>0</v>
      </c>
      <c r="I1559" s="36">
        <v>22.4727</v>
      </c>
      <c r="J1559" s="36">
        <v>22.300999999999998</v>
      </c>
      <c r="K1559" s="36">
        <v>739</v>
      </c>
      <c r="L1559" s="36">
        <v>745.6</v>
      </c>
      <c r="M1559" s="36">
        <v>739</v>
      </c>
    </row>
    <row r="1560" spans="3:13" x14ac:dyDescent="0.25">
      <c r="C1560" s="15">
        <f t="shared" si="51"/>
        <v>44592</v>
      </c>
      <c r="D1560" s="35">
        <v>44590</v>
      </c>
      <c r="E1560" s="36">
        <v>354345.59</v>
      </c>
      <c r="F1560" s="36">
        <v>82278.87</v>
      </c>
      <c r="G1560" s="36">
        <v>272066.75</v>
      </c>
      <c r="H1560" s="36">
        <v>0</v>
      </c>
      <c r="I1560" s="36">
        <v>22.4727</v>
      </c>
      <c r="J1560" s="36">
        <v>22.300999999999998</v>
      </c>
      <c r="K1560" s="36">
        <v>739</v>
      </c>
      <c r="L1560" s="36">
        <v>745.6</v>
      </c>
      <c r="M1560" s="36">
        <v>739</v>
      </c>
    </row>
    <row r="1561" spans="3:13" x14ac:dyDescent="0.25">
      <c r="C1561" s="15">
        <f t="shared" si="51"/>
        <v>44592</v>
      </c>
      <c r="D1561" s="35">
        <v>44589</v>
      </c>
      <c r="E1561" s="36">
        <v>354345.59</v>
      </c>
      <c r="F1561" s="36">
        <v>82278.87</v>
      </c>
      <c r="G1561" s="36">
        <v>272066.75</v>
      </c>
      <c r="H1561" s="36">
        <v>558</v>
      </c>
      <c r="I1561" s="36">
        <v>22.4727</v>
      </c>
      <c r="J1561" s="36">
        <v>22.300999999999998</v>
      </c>
      <c r="K1561" s="36">
        <v>739</v>
      </c>
      <c r="L1561" s="36">
        <v>745.6</v>
      </c>
      <c r="M1561" s="36">
        <v>739</v>
      </c>
    </row>
    <row r="1562" spans="3:13" x14ac:dyDescent="0.25">
      <c r="C1562" s="15">
        <f t="shared" si="51"/>
        <v>44592</v>
      </c>
      <c r="D1562" s="35">
        <v>44588</v>
      </c>
      <c r="E1562" s="36">
        <v>354385.63</v>
      </c>
      <c r="F1562" s="36">
        <v>82455.759999999995</v>
      </c>
      <c r="G1562" s="36">
        <v>271929.84000000003</v>
      </c>
      <c r="H1562" s="36">
        <v>10</v>
      </c>
      <c r="I1562" s="36">
        <v>22.768000000000001</v>
      </c>
      <c r="J1562" s="36">
        <v>22.675999999999998</v>
      </c>
      <c r="K1562" s="36">
        <v>756.87</v>
      </c>
      <c r="L1562" s="36">
        <v>744.78</v>
      </c>
      <c r="M1562" s="36">
        <v>756.87</v>
      </c>
    </row>
    <row r="1563" spans="3:13" x14ac:dyDescent="0.25">
      <c r="C1563" s="15">
        <f t="shared" si="51"/>
        <v>44592</v>
      </c>
      <c r="D1563" s="35">
        <v>44587</v>
      </c>
      <c r="E1563" s="36">
        <v>354505.84</v>
      </c>
      <c r="F1563" s="36">
        <v>82461.75</v>
      </c>
      <c r="G1563" s="36">
        <v>272044.09000000003</v>
      </c>
      <c r="H1563" s="36">
        <v>86</v>
      </c>
      <c r="I1563" s="36">
        <v>23.5305</v>
      </c>
      <c r="J1563" s="36">
        <v>23.806999999999999</v>
      </c>
      <c r="K1563" s="36">
        <v>772.2</v>
      </c>
      <c r="L1563" s="36">
        <v>750.37</v>
      </c>
      <c r="M1563" s="36">
        <v>772.2</v>
      </c>
    </row>
    <row r="1564" spans="3:13" x14ac:dyDescent="0.25">
      <c r="C1564" s="15">
        <f t="shared" si="51"/>
        <v>44592</v>
      </c>
      <c r="D1564" s="35">
        <v>44586</v>
      </c>
      <c r="E1564" s="36">
        <v>355025.34</v>
      </c>
      <c r="F1564" s="36">
        <v>82461.75</v>
      </c>
      <c r="G1564" s="36">
        <v>272563.59000000003</v>
      </c>
      <c r="H1564" s="36">
        <v>80</v>
      </c>
      <c r="I1564" s="36">
        <v>23.810500000000001</v>
      </c>
      <c r="J1564" s="36">
        <v>23.896000000000001</v>
      </c>
      <c r="K1564" s="36">
        <v>771.25</v>
      </c>
      <c r="L1564" s="36">
        <v>749.75</v>
      </c>
      <c r="M1564" s="36">
        <v>771.25</v>
      </c>
    </row>
    <row r="1565" spans="3:13" x14ac:dyDescent="0.25">
      <c r="C1565" s="15">
        <f t="shared" si="51"/>
        <v>44592</v>
      </c>
      <c r="D1565" s="35">
        <v>44585</v>
      </c>
      <c r="E1565" s="36">
        <v>355618.09</v>
      </c>
      <c r="F1565" s="36">
        <v>82616.41</v>
      </c>
      <c r="G1565" s="36">
        <v>273001.65999999997</v>
      </c>
      <c r="H1565" s="36">
        <v>17</v>
      </c>
      <c r="I1565" s="36">
        <v>23.986799999999999</v>
      </c>
      <c r="J1565" s="36">
        <v>23.8</v>
      </c>
      <c r="K1565" s="36">
        <v>784.89</v>
      </c>
      <c r="L1565" s="36">
        <v>749.19</v>
      </c>
      <c r="M1565" s="36">
        <v>784.89</v>
      </c>
    </row>
    <row r="1566" spans="3:13" x14ac:dyDescent="0.25">
      <c r="C1566" s="15">
        <f t="shared" ref="C1566:C1629" si="52">IFERROR(IF(DAY(D1566)=1,EOMONTH(D1566,0),IF(AND(EOMONTH(D1566,0)+1-D1566&lt;=3,(H1566-AVERAGE(H1567:H1576))/_xlfn.STDEV.S(H1567:H1576)&gt;3),EOMONTH(D1566,1),C1567)),C1567)</f>
        <v>44592</v>
      </c>
      <c r="D1566" s="35">
        <v>44584</v>
      </c>
      <c r="E1566" s="36">
        <v>355993.22</v>
      </c>
      <c r="F1566" s="36">
        <v>82616.41</v>
      </c>
      <c r="G1566" s="36">
        <v>273376.81</v>
      </c>
      <c r="H1566" s="36">
        <v>0</v>
      </c>
      <c r="I1566" s="36">
        <v>24.297499999999999</v>
      </c>
      <c r="J1566" s="36">
        <v>24.32</v>
      </c>
      <c r="K1566" s="36">
        <v>789.58</v>
      </c>
      <c r="L1566" s="36">
        <v>748.25</v>
      </c>
      <c r="M1566" s="36">
        <v>789.58</v>
      </c>
    </row>
    <row r="1567" spans="3:13" x14ac:dyDescent="0.25">
      <c r="C1567" s="15">
        <f t="shared" si="52"/>
        <v>44592</v>
      </c>
      <c r="D1567" s="35">
        <v>44583</v>
      </c>
      <c r="E1567" s="36">
        <v>355993.22</v>
      </c>
      <c r="F1567" s="36">
        <v>82616.41</v>
      </c>
      <c r="G1567" s="36">
        <v>273376.81</v>
      </c>
      <c r="H1567" s="36">
        <v>0</v>
      </c>
      <c r="I1567" s="36">
        <v>24.297499999999999</v>
      </c>
      <c r="J1567" s="36">
        <v>24.32</v>
      </c>
      <c r="K1567" s="36">
        <v>789.58</v>
      </c>
      <c r="L1567" s="36">
        <v>748.25</v>
      </c>
      <c r="M1567" s="36">
        <v>789.58</v>
      </c>
    </row>
    <row r="1568" spans="3:13" x14ac:dyDescent="0.25">
      <c r="C1568" s="15">
        <f t="shared" si="52"/>
        <v>44592</v>
      </c>
      <c r="D1568" s="35">
        <v>44582</v>
      </c>
      <c r="E1568" s="36">
        <v>355993.22</v>
      </c>
      <c r="F1568" s="36">
        <v>82616.41</v>
      </c>
      <c r="G1568" s="36">
        <v>273376.81</v>
      </c>
      <c r="H1568" s="36">
        <v>1</v>
      </c>
      <c r="I1568" s="36">
        <v>24.297499999999999</v>
      </c>
      <c r="J1568" s="36">
        <v>24.32</v>
      </c>
      <c r="K1568" s="36">
        <v>789.58</v>
      </c>
      <c r="L1568" s="36">
        <v>748.25</v>
      </c>
      <c r="M1568" s="36">
        <v>789.58</v>
      </c>
    </row>
    <row r="1569" spans="3:13" x14ac:dyDescent="0.25">
      <c r="C1569" s="15">
        <f t="shared" si="52"/>
        <v>44592</v>
      </c>
      <c r="D1569" s="35">
        <v>44581</v>
      </c>
      <c r="E1569" s="36">
        <v>355927.03</v>
      </c>
      <c r="F1569" s="36">
        <v>82626.48</v>
      </c>
      <c r="G1569" s="36">
        <v>273300.53000000003</v>
      </c>
      <c r="H1569" s="36">
        <v>72</v>
      </c>
      <c r="I1569" s="36">
        <v>24.470700000000001</v>
      </c>
      <c r="J1569" s="36">
        <v>24.716000000000001</v>
      </c>
      <c r="K1569" s="36">
        <v>773.84</v>
      </c>
      <c r="L1569" s="36">
        <v>747.98</v>
      </c>
      <c r="M1569" s="36">
        <v>773.84</v>
      </c>
    </row>
    <row r="1570" spans="3:13" x14ac:dyDescent="0.25">
      <c r="C1570" s="15">
        <f t="shared" si="52"/>
        <v>44592</v>
      </c>
      <c r="D1570" s="35">
        <v>44580</v>
      </c>
      <c r="E1570" s="36">
        <v>354142.16</v>
      </c>
      <c r="F1570" s="36">
        <v>81163.25</v>
      </c>
      <c r="G1570" s="36">
        <v>272978.88</v>
      </c>
      <c r="H1570" s="36">
        <v>301</v>
      </c>
      <c r="I1570" s="36">
        <v>24.138500000000001</v>
      </c>
      <c r="J1570" s="36">
        <v>24.231000000000002</v>
      </c>
      <c r="K1570" s="36">
        <v>757.28</v>
      </c>
      <c r="L1570" s="36">
        <v>747.51</v>
      </c>
      <c r="M1570" s="36">
        <v>757.28</v>
      </c>
    </row>
    <row r="1571" spans="3:13" x14ac:dyDescent="0.25">
      <c r="C1571" s="15">
        <f t="shared" si="52"/>
        <v>44592</v>
      </c>
      <c r="D1571" s="35">
        <v>44579</v>
      </c>
      <c r="E1571" s="36">
        <v>353131.44</v>
      </c>
      <c r="F1571" s="36">
        <v>81163.25</v>
      </c>
      <c r="G1571" s="36">
        <v>271968.15999999997</v>
      </c>
      <c r="H1571" s="36">
        <v>118</v>
      </c>
      <c r="I1571" s="36">
        <v>23.470700000000001</v>
      </c>
      <c r="J1571" s="36">
        <v>23.492000000000001</v>
      </c>
      <c r="K1571" s="36">
        <v>741.07</v>
      </c>
      <c r="L1571" s="36">
        <v>746.58</v>
      </c>
      <c r="M1571" s="36">
        <v>741.07</v>
      </c>
    </row>
    <row r="1572" spans="3:13" x14ac:dyDescent="0.25">
      <c r="C1572" s="15">
        <f t="shared" si="52"/>
        <v>44592</v>
      </c>
      <c r="D1572" s="35">
        <v>44578</v>
      </c>
      <c r="E1572" s="36">
        <v>353279.28</v>
      </c>
      <c r="F1572" s="36">
        <v>81163.25</v>
      </c>
      <c r="G1572" s="36">
        <v>272116.03000000003</v>
      </c>
      <c r="H1572" s="36">
        <v>0</v>
      </c>
      <c r="I1572" s="36">
        <v>23.018999999999998</v>
      </c>
      <c r="J1572" s="36">
        <v>22.917999999999999</v>
      </c>
      <c r="K1572" s="36">
        <v>741.92</v>
      </c>
      <c r="L1572" s="36">
        <v>751.69</v>
      </c>
      <c r="M1572" s="36">
        <v>741.92</v>
      </c>
    </row>
    <row r="1573" spans="3:13" x14ac:dyDescent="0.25">
      <c r="C1573" s="15">
        <f t="shared" si="52"/>
        <v>44592</v>
      </c>
      <c r="D1573" s="35">
        <v>44577</v>
      </c>
      <c r="E1573" s="36">
        <v>353279.28</v>
      </c>
      <c r="F1573" s="36">
        <v>81163.25</v>
      </c>
      <c r="G1573" s="36">
        <v>272116.03000000003</v>
      </c>
      <c r="H1573" s="36">
        <v>0</v>
      </c>
      <c r="I1573" s="36">
        <v>22.963000000000001</v>
      </c>
      <c r="J1573" s="36">
        <v>22.917999999999999</v>
      </c>
      <c r="K1573" s="36">
        <v>744.87</v>
      </c>
      <c r="L1573" s="36">
        <v>751.16</v>
      </c>
      <c r="M1573" s="36">
        <v>744.87</v>
      </c>
    </row>
    <row r="1574" spans="3:13" x14ac:dyDescent="0.25">
      <c r="C1574" s="15">
        <f t="shared" si="52"/>
        <v>44592</v>
      </c>
      <c r="D1574" s="35">
        <v>44576</v>
      </c>
      <c r="E1574" s="36">
        <v>353279.28</v>
      </c>
      <c r="F1574" s="36">
        <v>81163.25</v>
      </c>
      <c r="G1574" s="36">
        <v>272116.03000000003</v>
      </c>
      <c r="H1574" s="36">
        <v>0</v>
      </c>
      <c r="I1574" s="36">
        <v>22.963000000000001</v>
      </c>
      <c r="J1574" s="36">
        <v>22.917999999999999</v>
      </c>
      <c r="K1574" s="36">
        <v>744.87</v>
      </c>
      <c r="L1574" s="36">
        <v>751.16</v>
      </c>
      <c r="M1574" s="36">
        <v>744.87</v>
      </c>
    </row>
    <row r="1575" spans="3:13" x14ac:dyDescent="0.25">
      <c r="C1575" s="15">
        <f t="shared" si="52"/>
        <v>44592</v>
      </c>
      <c r="D1575" s="35">
        <v>44575</v>
      </c>
      <c r="E1575" s="36">
        <v>353279.28</v>
      </c>
      <c r="F1575" s="36">
        <v>81163.25</v>
      </c>
      <c r="G1575" s="36">
        <v>272116.03000000003</v>
      </c>
      <c r="H1575" s="36">
        <v>11</v>
      </c>
      <c r="I1575" s="36">
        <v>22.963000000000001</v>
      </c>
      <c r="J1575" s="36">
        <v>22.917999999999999</v>
      </c>
      <c r="K1575" s="36">
        <v>744.87</v>
      </c>
      <c r="L1575" s="36">
        <v>751.16</v>
      </c>
      <c r="M1575" s="36">
        <v>744.87</v>
      </c>
    </row>
    <row r="1576" spans="3:13" x14ac:dyDescent="0.25">
      <c r="C1576" s="15">
        <f t="shared" si="52"/>
        <v>44592</v>
      </c>
      <c r="D1576" s="35">
        <v>44574</v>
      </c>
      <c r="E1576" s="36">
        <v>353378.06</v>
      </c>
      <c r="F1576" s="36">
        <v>81163.25</v>
      </c>
      <c r="G1576" s="36">
        <v>272214.81</v>
      </c>
      <c r="H1576" s="36">
        <v>0</v>
      </c>
      <c r="I1576" s="36">
        <v>23.088999999999999</v>
      </c>
      <c r="J1576" s="36">
        <v>23.161999999999999</v>
      </c>
      <c r="K1576" s="36">
        <v>743.09</v>
      </c>
      <c r="L1576" s="36">
        <v>740.58</v>
      </c>
      <c r="M1576" s="36">
        <v>743.09</v>
      </c>
    </row>
    <row r="1577" spans="3:13" x14ac:dyDescent="0.25">
      <c r="C1577" s="15">
        <f t="shared" si="52"/>
        <v>44592</v>
      </c>
      <c r="D1577" s="35">
        <v>44573</v>
      </c>
      <c r="E1577" s="36">
        <v>353068.97</v>
      </c>
      <c r="F1577" s="36">
        <v>81331.41</v>
      </c>
      <c r="G1577" s="36">
        <v>271737.53000000003</v>
      </c>
      <c r="H1577" s="36">
        <v>0</v>
      </c>
      <c r="I1577" s="36">
        <v>23.144300000000001</v>
      </c>
      <c r="J1577" s="36">
        <v>23.207000000000001</v>
      </c>
      <c r="K1577" s="36">
        <v>733.52</v>
      </c>
      <c r="L1577" s="36">
        <v>740.75</v>
      </c>
      <c r="M1577" s="36">
        <v>733.52</v>
      </c>
    </row>
    <row r="1578" spans="3:13" x14ac:dyDescent="0.25">
      <c r="C1578" s="15">
        <f t="shared" si="52"/>
        <v>44592</v>
      </c>
      <c r="D1578" s="35">
        <v>44572</v>
      </c>
      <c r="E1578" s="36">
        <v>353704.5</v>
      </c>
      <c r="F1578" s="36">
        <v>81331.41</v>
      </c>
      <c r="G1578" s="36">
        <v>272373.09000000003</v>
      </c>
      <c r="H1578" s="36">
        <v>185</v>
      </c>
      <c r="I1578" s="36">
        <v>22.7822</v>
      </c>
      <c r="J1578" s="36">
        <v>22.812000000000001</v>
      </c>
      <c r="K1578" s="36">
        <v>725.29</v>
      </c>
      <c r="L1578" s="36">
        <v>723.25</v>
      </c>
      <c r="M1578" s="36">
        <v>725.29</v>
      </c>
    </row>
    <row r="1579" spans="3:13" x14ac:dyDescent="0.25">
      <c r="C1579" s="15">
        <f t="shared" si="52"/>
        <v>44592</v>
      </c>
      <c r="D1579" s="35">
        <v>44571</v>
      </c>
      <c r="E1579" s="36">
        <v>354829.19</v>
      </c>
      <c r="F1579" s="36">
        <v>81331.41</v>
      </c>
      <c r="G1579" s="36">
        <v>273497.78000000003</v>
      </c>
      <c r="H1579" s="36">
        <v>171</v>
      </c>
      <c r="I1579" s="36">
        <v>22.468599999999999</v>
      </c>
      <c r="J1579" s="36">
        <v>22.462</v>
      </c>
      <c r="K1579" s="36">
        <v>719.08</v>
      </c>
      <c r="L1579" s="36">
        <v>723</v>
      </c>
      <c r="M1579" s="36">
        <v>719.08</v>
      </c>
    </row>
    <row r="1580" spans="3:13" x14ac:dyDescent="0.25">
      <c r="C1580" s="15">
        <f t="shared" si="52"/>
        <v>44592</v>
      </c>
      <c r="D1580" s="35">
        <v>44570</v>
      </c>
      <c r="E1580" s="36">
        <v>354281.47</v>
      </c>
      <c r="F1580" s="36">
        <v>81399.37</v>
      </c>
      <c r="G1580" s="36">
        <v>272882.13</v>
      </c>
      <c r="H1580" s="36">
        <v>0</v>
      </c>
      <c r="I1580" s="36">
        <v>22.368200000000002</v>
      </c>
      <c r="J1580" s="36">
        <v>22.408999999999999</v>
      </c>
      <c r="K1580" s="36">
        <v>719.06</v>
      </c>
      <c r="L1580" s="36">
        <v>724.07</v>
      </c>
      <c r="M1580" s="36">
        <v>719.06</v>
      </c>
    </row>
    <row r="1581" spans="3:13" x14ac:dyDescent="0.25">
      <c r="C1581" s="15">
        <f t="shared" si="52"/>
        <v>44592</v>
      </c>
      <c r="D1581" s="35">
        <v>44569</v>
      </c>
      <c r="E1581" s="36">
        <v>354281.47</v>
      </c>
      <c r="F1581" s="36">
        <v>81399.37</v>
      </c>
      <c r="G1581" s="36">
        <v>272882.13</v>
      </c>
      <c r="H1581" s="36">
        <v>0</v>
      </c>
      <c r="I1581" s="36">
        <v>22.368200000000002</v>
      </c>
      <c r="J1581" s="36">
        <v>22.408999999999999</v>
      </c>
      <c r="K1581" s="36">
        <v>719.06</v>
      </c>
      <c r="L1581" s="36">
        <v>724.07</v>
      </c>
      <c r="M1581" s="36">
        <v>719.06</v>
      </c>
    </row>
    <row r="1582" spans="3:13" x14ac:dyDescent="0.25">
      <c r="C1582" s="15">
        <f t="shared" si="52"/>
        <v>44592</v>
      </c>
      <c r="D1582" s="35">
        <v>44568</v>
      </c>
      <c r="E1582" s="36">
        <v>354281.47</v>
      </c>
      <c r="F1582" s="36">
        <v>81399.37</v>
      </c>
      <c r="G1582" s="36">
        <v>272882.13</v>
      </c>
      <c r="H1582" s="36">
        <v>0</v>
      </c>
      <c r="I1582" s="36">
        <v>22.368200000000002</v>
      </c>
      <c r="J1582" s="36">
        <v>22.408999999999999</v>
      </c>
      <c r="K1582" s="36">
        <v>719.06</v>
      </c>
      <c r="L1582" s="36">
        <v>724.07</v>
      </c>
      <c r="M1582" s="36">
        <v>719.06</v>
      </c>
    </row>
    <row r="1583" spans="3:13" x14ac:dyDescent="0.25">
      <c r="C1583" s="15">
        <f t="shared" si="52"/>
        <v>44592</v>
      </c>
      <c r="D1583" s="35">
        <v>44567</v>
      </c>
      <c r="E1583" s="36">
        <v>354783.97</v>
      </c>
      <c r="F1583" s="36">
        <v>81578.539999999994</v>
      </c>
      <c r="G1583" s="36">
        <v>273205.40999999997</v>
      </c>
      <c r="H1583" s="36">
        <v>24</v>
      </c>
      <c r="I1583" s="36">
        <v>22.198699999999999</v>
      </c>
      <c r="J1583" s="36">
        <v>22.19</v>
      </c>
      <c r="K1583" s="36">
        <v>736.17</v>
      </c>
      <c r="L1583" s="36">
        <v>735.7</v>
      </c>
      <c r="M1583" s="36">
        <v>736.17</v>
      </c>
    </row>
    <row r="1584" spans="3:13" x14ac:dyDescent="0.25">
      <c r="C1584" s="15">
        <f t="shared" si="52"/>
        <v>44592</v>
      </c>
      <c r="D1584" s="35">
        <v>44566</v>
      </c>
      <c r="E1584" s="36">
        <v>355413</v>
      </c>
      <c r="F1584" s="36">
        <v>81578.539999999994</v>
      </c>
      <c r="G1584" s="36">
        <v>273834.46999999997</v>
      </c>
      <c r="H1584" s="36">
        <v>382</v>
      </c>
      <c r="I1584" s="36">
        <v>22.805299999999999</v>
      </c>
      <c r="J1584" s="36">
        <v>23.17</v>
      </c>
      <c r="K1584" s="36">
        <v>743.41</v>
      </c>
      <c r="L1584" s="36">
        <v>747.03</v>
      </c>
      <c r="M1584" s="36">
        <v>743.41</v>
      </c>
    </row>
    <row r="1585" spans="3:13" x14ac:dyDescent="0.25">
      <c r="C1585" s="15">
        <f t="shared" si="52"/>
        <v>44592</v>
      </c>
      <c r="D1585" s="35">
        <v>44565</v>
      </c>
      <c r="E1585" s="36">
        <v>355368.88</v>
      </c>
      <c r="F1585" s="36">
        <v>81751.19</v>
      </c>
      <c r="G1585" s="36">
        <v>273617.65999999997</v>
      </c>
      <c r="H1585" s="36">
        <v>5</v>
      </c>
      <c r="I1585" s="36">
        <v>23.053000000000001</v>
      </c>
      <c r="J1585" s="36">
        <v>23.056000000000001</v>
      </c>
      <c r="K1585" s="36">
        <v>742.55</v>
      </c>
      <c r="L1585" s="36">
        <v>745.22</v>
      </c>
      <c r="M1585" s="36">
        <v>742.55</v>
      </c>
    </row>
    <row r="1586" spans="3:13" x14ac:dyDescent="0.25">
      <c r="C1586" s="15">
        <f t="shared" si="52"/>
        <v>44592</v>
      </c>
      <c r="D1586" s="35">
        <v>44564</v>
      </c>
      <c r="E1586" s="36">
        <v>355671.5</v>
      </c>
      <c r="F1586" s="36">
        <v>81956.41</v>
      </c>
      <c r="G1586" s="36">
        <v>273715.06</v>
      </c>
      <c r="H1586" s="36">
        <v>13</v>
      </c>
      <c r="I1586" s="36">
        <v>22.899699999999999</v>
      </c>
      <c r="J1586" s="36">
        <v>22.81</v>
      </c>
      <c r="K1586" s="36">
        <v>751.88</v>
      </c>
      <c r="L1586" s="36">
        <v>753.13</v>
      </c>
      <c r="M1586" s="36">
        <v>751.88</v>
      </c>
    </row>
    <row r="1587" spans="3:13" x14ac:dyDescent="0.25">
      <c r="C1587" s="15">
        <f t="shared" si="52"/>
        <v>44592</v>
      </c>
      <c r="D1587" s="35">
        <v>44563</v>
      </c>
      <c r="E1587" s="36">
        <v>355703.56</v>
      </c>
      <c r="F1587" s="36">
        <v>82235.98</v>
      </c>
      <c r="G1587" s="36">
        <v>273467.56</v>
      </c>
      <c r="H1587" s="36">
        <v>0</v>
      </c>
      <c r="I1587" s="36">
        <v>23.308299999999999</v>
      </c>
      <c r="J1587" s="36">
        <v>23.352</v>
      </c>
      <c r="K1587" s="36">
        <v>751.88</v>
      </c>
      <c r="L1587" s="36">
        <v>753.13</v>
      </c>
      <c r="M1587" s="36">
        <v>751.88</v>
      </c>
    </row>
    <row r="1588" spans="3:13" x14ac:dyDescent="0.25">
      <c r="C1588" s="15">
        <f t="shared" si="52"/>
        <v>44592</v>
      </c>
      <c r="D1588" s="35">
        <v>44562</v>
      </c>
      <c r="E1588" s="36">
        <v>355703.56</v>
      </c>
      <c r="F1588" s="36">
        <v>82235.98</v>
      </c>
      <c r="G1588" s="36">
        <v>273467.56</v>
      </c>
      <c r="H1588" s="36">
        <v>0</v>
      </c>
      <c r="I1588" s="36">
        <v>23.308299999999999</v>
      </c>
      <c r="J1588" s="36">
        <v>23.352</v>
      </c>
      <c r="K1588" s="36">
        <v>751.88</v>
      </c>
      <c r="L1588" s="36">
        <v>753.13</v>
      </c>
      <c r="M1588" s="36">
        <v>751.88</v>
      </c>
    </row>
    <row r="1589" spans="3:13" x14ac:dyDescent="0.25">
      <c r="C1589" s="15">
        <f t="shared" si="52"/>
        <v>44592</v>
      </c>
      <c r="D1589" s="35">
        <v>44561</v>
      </c>
      <c r="E1589" s="36">
        <v>355703.56</v>
      </c>
      <c r="F1589" s="36">
        <v>82235.98</v>
      </c>
      <c r="G1589" s="36">
        <v>273467.56</v>
      </c>
      <c r="H1589" s="36">
        <v>2</v>
      </c>
      <c r="I1589" s="36">
        <v>23.308299999999999</v>
      </c>
      <c r="J1589" s="36">
        <v>23.352</v>
      </c>
      <c r="K1589" s="36">
        <v>751.88</v>
      </c>
      <c r="L1589" s="36">
        <v>753.13</v>
      </c>
      <c r="M1589" s="36">
        <v>751.88</v>
      </c>
    </row>
    <row r="1590" spans="3:13" x14ac:dyDescent="0.25">
      <c r="C1590" s="15">
        <f t="shared" si="52"/>
        <v>44592</v>
      </c>
      <c r="D1590" s="35">
        <v>44560</v>
      </c>
      <c r="E1590" s="36">
        <v>355722.25</v>
      </c>
      <c r="F1590" s="36">
        <v>82241.02</v>
      </c>
      <c r="G1590" s="36">
        <v>273481.21999999997</v>
      </c>
      <c r="H1590" s="36">
        <v>1554</v>
      </c>
      <c r="I1590" s="36">
        <v>23.0426</v>
      </c>
      <c r="J1590" s="36">
        <v>23.06</v>
      </c>
      <c r="K1590" s="36">
        <v>742.48</v>
      </c>
      <c r="L1590" s="36">
        <v>751.11</v>
      </c>
      <c r="M1590" s="36">
        <v>742.48</v>
      </c>
    </row>
    <row r="1591" spans="3:13" x14ac:dyDescent="0.25">
      <c r="C1591" s="15">
        <f t="shared" si="52"/>
        <v>44561</v>
      </c>
      <c r="D1591" s="35">
        <v>44559</v>
      </c>
      <c r="E1591" s="36">
        <v>355754.5</v>
      </c>
      <c r="F1591" s="36">
        <v>89102.46</v>
      </c>
      <c r="G1591" s="36">
        <v>266652.03000000003</v>
      </c>
      <c r="H1591" s="36">
        <v>38</v>
      </c>
      <c r="I1591" s="36">
        <v>22.833100000000002</v>
      </c>
      <c r="J1591" s="36">
        <v>22.847999999999999</v>
      </c>
      <c r="K1591" s="36">
        <v>753.32</v>
      </c>
      <c r="L1591" s="36">
        <v>751.75</v>
      </c>
      <c r="M1591" s="36">
        <v>753.32</v>
      </c>
    </row>
    <row r="1592" spans="3:13" x14ac:dyDescent="0.25">
      <c r="C1592" s="15">
        <f t="shared" si="52"/>
        <v>44561</v>
      </c>
      <c r="D1592" s="35">
        <v>44558</v>
      </c>
      <c r="E1592" s="36">
        <v>356302.09</v>
      </c>
      <c r="F1592" s="36">
        <v>92981.28</v>
      </c>
      <c r="G1592" s="36">
        <v>263320.78000000003</v>
      </c>
      <c r="H1592" s="36">
        <v>140</v>
      </c>
      <c r="I1592" s="36">
        <v>23.02</v>
      </c>
      <c r="J1592" s="36">
        <v>23.111000000000001</v>
      </c>
      <c r="K1592" s="36">
        <v>751.02</v>
      </c>
      <c r="L1592" s="36">
        <v>751.64</v>
      </c>
      <c r="M1592" s="36">
        <v>751.02</v>
      </c>
    </row>
    <row r="1593" spans="3:13" x14ac:dyDescent="0.25">
      <c r="C1593" s="15">
        <f t="shared" si="52"/>
        <v>44561</v>
      </c>
      <c r="D1593" s="35">
        <v>44557</v>
      </c>
      <c r="E1593" s="36">
        <v>357115.41</v>
      </c>
      <c r="F1593" s="36">
        <v>93140.89</v>
      </c>
      <c r="G1593" s="36">
        <v>263974.5</v>
      </c>
      <c r="H1593" s="36">
        <v>1</v>
      </c>
      <c r="I1593" s="36">
        <v>23.067599999999999</v>
      </c>
      <c r="J1593" s="36">
        <v>22.978999999999999</v>
      </c>
      <c r="K1593" s="36">
        <v>749.95</v>
      </c>
      <c r="L1593" s="36">
        <v>751.36</v>
      </c>
      <c r="M1593" s="36">
        <v>749.95</v>
      </c>
    </row>
    <row r="1594" spans="3:13" x14ac:dyDescent="0.25">
      <c r="C1594" s="15">
        <f t="shared" si="52"/>
        <v>44561</v>
      </c>
      <c r="D1594" s="35">
        <v>44556</v>
      </c>
      <c r="E1594" s="36">
        <v>356455.5</v>
      </c>
      <c r="F1594" s="36">
        <v>93136.07</v>
      </c>
      <c r="G1594" s="36">
        <v>263319.40999999997</v>
      </c>
      <c r="H1594" s="36">
        <v>0</v>
      </c>
      <c r="I1594" s="36">
        <v>23.020499999999998</v>
      </c>
      <c r="J1594" s="36">
        <v>22.931000000000001</v>
      </c>
      <c r="K1594" s="36">
        <v>751.45</v>
      </c>
      <c r="L1594" s="36">
        <v>751.76</v>
      </c>
      <c r="M1594" s="36">
        <v>751.45</v>
      </c>
    </row>
    <row r="1595" spans="3:13" x14ac:dyDescent="0.25">
      <c r="C1595" s="15">
        <f t="shared" si="52"/>
        <v>44561</v>
      </c>
      <c r="D1595" s="35">
        <v>44555</v>
      </c>
      <c r="E1595" s="36">
        <v>356455.5</v>
      </c>
      <c r="F1595" s="36">
        <v>93136.07</v>
      </c>
      <c r="G1595" s="36">
        <v>263319.40999999997</v>
      </c>
      <c r="H1595" s="36">
        <v>0</v>
      </c>
      <c r="I1595" s="36">
        <v>23.020499999999998</v>
      </c>
      <c r="J1595" s="36">
        <v>22.931000000000001</v>
      </c>
      <c r="K1595" s="36">
        <v>751.45</v>
      </c>
      <c r="L1595" s="36">
        <v>751.76</v>
      </c>
      <c r="M1595" s="36">
        <v>751.45</v>
      </c>
    </row>
    <row r="1596" spans="3:13" x14ac:dyDescent="0.25">
      <c r="C1596" s="15">
        <f t="shared" si="52"/>
        <v>44561</v>
      </c>
      <c r="D1596" s="35">
        <v>44554</v>
      </c>
      <c r="E1596" s="36">
        <v>356455.5</v>
      </c>
      <c r="F1596" s="36">
        <v>93136.07</v>
      </c>
      <c r="G1596" s="36">
        <v>263319.40999999997</v>
      </c>
      <c r="H1596" s="36">
        <v>0</v>
      </c>
      <c r="I1596" s="36">
        <v>23.020499999999998</v>
      </c>
      <c r="J1596" s="36">
        <v>22.931000000000001</v>
      </c>
      <c r="K1596" s="36">
        <v>751.45</v>
      </c>
      <c r="L1596" s="36">
        <v>751.76</v>
      </c>
      <c r="M1596" s="36">
        <v>751.45</v>
      </c>
    </row>
    <row r="1597" spans="3:13" x14ac:dyDescent="0.25">
      <c r="C1597" s="15">
        <f t="shared" si="52"/>
        <v>44561</v>
      </c>
      <c r="D1597" s="35">
        <v>44553</v>
      </c>
      <c r="E1597" s="36">
        <v>356455.5</v>
      </c>
      <c r="F1597" s="36">
        <v>93136.07</v>
      </c>
      <c r="G1597" s="36">
        <v>263319.40999999997</v>
      </c>
      <c r="H1597" s="36">
        <v>171</v>
      </c>
      <c r="I1597" s="36">
        <v>22.881799999999998</v>
      </c>
      <c r="J1597" s="36">
        <v>22.931000000000001</v>
      </c>
      <c r="K1597" s="36">
        <v>750.51</v>
      </c>
      <c r="L1597" s="36">
        <v>751.46</v>
      </c>
      <c r="M1597" s="36">
        <v>750.51</v>
      </c>
    </row>
    <row r="1598" spans="3:13" x14ac:dyDescent="0.25">
      <c r="C1598" s="15">
        <f t="shared" si="52"/>
        <v>44561</v>
      </c>
      <c r="D1598" s="35">
        <v>44552</v>
      </c>
      <c r="E1598" s="36">
        <v>356581.06</v>
      </c>
      <c r="F1598" s="36">
        <v>93205.26</v>
      </c>
      <c r="G1598" s="36">
        <v>263375.78000000003</v>
      </c>
      <c r="H1598" s="36">
        <v>121</v>
      </c>
      <c r="I1598" s="36">
        <v>22.811</v>
      </c>
      <c r="J1598" s="36">
        <v>22.792000000000002</v>
      </c>
      <c r="K1598" s="36">
        <v>746.95</v>
      </c>
      <c r="L1598" s="36">
        <v>751.5</v>
      </c>
      <c r="M1598" s="36">
        <v>746.95</v>
      </c>
    </row>
    <row r="1599" spans="3:13" x14ac:dyDescent="0.25">
      <c r="C1599" s="15">
        <f t="shared" si="52"/>
        <v>44561</v>
      </c>
      <c r="D1599" s="35">
        <v>44551</v>
      </c>
      <c r="E1599" s="36">
        <v>356804.81</v>
      </c>
      <c r="F1599" s="36">
        <v>92630.52</v>
      </c>
      <c r="G1599" s="36">
        <v>264174.28000000003</v>
      </c>
      <c r="H1599" s="36">
        <v>191</v>
      </c>
      <c r="I1599" s="36">
        <v>22.5183</v>
      </c>
      <c r="J1599" s="36">
        <v>22.501999999999999</v>
      </c>
      <c r="K1599" s="36">
        <v>737.75</v>
      </c>
      <c r="L1599" s="36">
        <v>746.22</v>
      </c>
      <c r="M1599" s="36">
        <v>737.75</v>
      </c>
    </row>
    <row r="1600" spans="3:13" x14ac:dyDescent="0.25">
      <c r="C1600" s="15">
        <f t="shared" si="52"/>
        <v>44561</v>
      </c>
      <c r="D1600" s="35">
        <v>44550</v>
      </c>
      <c r="E1600" s="36">
        <v>355756.69</v>
      </c>
      <c r="F1600" s="36">
        <v>92630.52</v>
      </c>
      <c r="G1600" s="36">
        <v>263126.15999999997</v>
      </c>
      <c r="H1600" s="36">
        <v>0</v>
      </c>
      <c r="I1600" s="36">
        <v>22.271000000000001</v>
      </c>
      <c r="J1600" s="36">
        <v>22.274999999999999</v>
      </c>
      <c r="K1600" s="36">
        <v>740.15</v>
      </c>
      <c r="L1600" s="36">
        <v>725.72</v>
      </c>
      <c r="M1600" s="36">
        <v>740.15</v>
      </c>
    </row>
    <row r="1601" spans="3:13" x14ac:dyDescent="0.25">
      <c r="C1601" s="15">
        <f t="shared" si="52"/>
        <v>44561</v>
      </c>
      <c r="D1601" s="35">
        <v>44549</v>
      </c>
      <c r="E1601" s="36">
        <v>355262.13</v>
      </c>
      <c r="F1601" s="36">
        <v>93400.8</v>
      </c>
      <c r="G1601" s="36">
        <v>261861.33</v>
      </c>
      <c r="H1601" s="36">
        <v>0</v>
      </c>
      <c r="I1601" s="36">
        <v>22.369499999999999</v>
      </c>
      <c r="J1601" s="36">
        <v>22.507000000000001</v>
      </c>
      <c r="K1601" s="36">
        <v>738.78</v>
      </c>
      <c r="L1601" s="36">
        <v>725.76</v>
      </c>
      <c r="M1601" s="36">
        <v>738.78</v>
      </c>
    </row>
    <row r="1602" spans="3:13" x14ac:dyDescent="0.25">
      <c r="C1602" s="15">
        <f t="shared" si="52"/>
        <v>44561</v>
      </c>
      <c r="D1602" s="35">
        <v>44548</v>
      </c>
      <c r="E1602" s="36">
        <v>355262.13</v>
      </c>
      <c r="F1602" s="36">
        <v>93400.8</v>
      </c>
      <c r="G1602" s="36">
        <v>261861.33</v>
      </c>
      <c r="H1602" s="36">
        <v>0</v>
      </c>
      <c r="I1602" s="36">
        <v>22.369499999999999</v>
      </c>
      <c r="J1602" s="36">
        <v>22.507000000000001</v>
      </c>
      <c r="K1602" s="36">
        <v>738.78</v>
      </c>
      <c r="L1602" s="36">
        <v>725.76</v>
      </c>
      <c r="M1602" s="36">
        <v>738.78</v>
      </c>
    </row>
    <row r="1603" spans="3:13" x14ac:dyDescent="0.25">
      <c r="C1603" s="15">
        <f t="shared" si="52"/>
        <v>44561</v>
      </c>
      <c r="D1603" s="35">
        <v>44547</v>
      </c>
      <c r="E1603" s="36">
        <v>355262.13</v>
      </c>
      <c r="F1603" s="36">
        <v>93400.8</v>
      </c>
      <c r="G1603" s="36">
        <v>261861.33</v>
      </c>
      <c r="H1603" s="36">
        <v>12</v>
      </c>
      <c r="I1603" s="36">
        <v>22.369499999999999</v>
      </c>
      <c r="J1603" s="36">
        <v>22.507000000000001</v>
      </c>
      <c r="K1603" s="36">
        <v>738.78</v>
      </c>
      <c r="L1603" s="36">
        <v>725.76</v>
      </c>
      <c r="M1603" s="36">
        <v>738.78</v>
      </c>
    </row>
    <row r="1604" spans="3:13" x14ac:dyDescent="0.25">
      <c r="C1604" s="15">
        <f t="shared" si="52"/>
        <v>44561</v>
      </c>
      <c r="D1604" s="35">
        <v>44546</v>
      </c>
      <c r="E1604" s="36">
        <v>354121.72</v>
      </c>
      <c r="F1604" s="36">
        <v>94008.19</v>
      </c>
      <c r="G1604" s="36">
        <v>260113.55</v>
      </c>
      <c r="H1604" s="36">
        <v>13</v>
      </c>
      <c r="I1604" s="36">
        <v>22.491499999999998</v>
      </c>
      <c r="J1604" s="36">
        <v>22.454999999999998</v>
      </c>
      <c r="K1604" s="36">
        <v>723.9</v>
      </c>
      <c r="L1604" s="36">
        <v>726.57</v>
      </c>
      <c r="M1604" s="36">
        <v>723.9</v>
      </c>
    </row>
    <row r="1605" spans="3:13" x14ac:dyDescent="0.25">
      <c r="C1605" s="15">
        <f t="shared" si="52"/>
        <v>44561</v>
      </c>
      <c r="D1605" s="35">
        <v>44545</v>
      </c>
      <c r="E1605" s="36">
        <v>354057.81</v>
      </c>
      <c r="F1605" s="36">
        <v>93717.53</v>
      </c>
      <c r="G1605" s="36">
        <v>260340.3</v>
      </c>
      <c r="H1605" s="36">
        <v>60</v>
      </c>
      <c r="I1605" s="36">
        <v>22.072800000000001</v>
      </c>
      <c r="J1605" s="36">
        <v>21.507999999999999</v>
      </c>
      <c r="K1605" s="36">
        <v>722.25</v>
      </c>
      <c r="L1605" s="36">
        <v>726.65</v>
      </c>
      <c r="M1605" s="36">
        <v>722.25</v>
      </c>
    </row>
    <row r="1606" spans="3:13" x14ac:dyDescent="0.25">
      <c r="C1606" s="15">
        <f t="shared" si="52"/>
        <v>44561</v>
      </c>
      <c r="D1606" s="35">
        <v>44544</v>
      </c>
      <c r="E1606" s="36">
        <v>353888.19</v>
      </c>
      <c r="F1606" s="36">
        <v>93717.53</v>
      </c>
      <c r="G1606" s="36">
        <v>260170.66</v>
      </c>
      <c r="H1606" s="36">
        <v>0</v>
      </c>
      <c r="I1606" s="36">
        <v>21.946400000000001</v>
      </c>
      <c r="J1606" s="36">
        <v>21.887</v>
      </c>
      <c r="K1606" s="36">
        <v>729.98</v>
      </c>
      <c r="L1606" s="36">
        <v>735.01</v>
      </c>
      <c r="M1606" s="36">
        <v>729.98</v>
      </c>
    </row>
    <row r="1607" spans="3:13" x14ac:dyDescent="0.25">
      <c r="C1607" s="15">
        <f t="shared" si="52"/>
        <v>44561</v>
      </c>
      <c r="D1607" s="35">
        <v>44543</v>
      </c>
      <c r="E1607" s="36">
        <v>353758.34</v>
      </c>
      <c r="F1607" s="36">
        <v>93737.56</v>
      </c>
      <c r="G1607" s="36">
        <v>260020.78</v>
      </c>
      <c r="H1607" s="36">
        <v>0</v>
      </c>
      <c r="I1607" s="36">
        <v>22.334800000000001</v>
      </c>
      <c r="J1607" s="36">
        <v>22.29</v>
      </c>
      <c r="K1607" s="36">
        <v>721.85</v>
      </c>
      <c r="L1607" s="36">
        <v>718.71</v>
      </c>
      <c r="M1607" s="36">
        <v>721.85</v>
      </c>
    </row>
    <row r="1608" spans="3:13" x14ac:dyDescent="0.25">
      <c r="C1608" s="15">
        <f t="shared" si="52"/>
        <v>44561</v>
      </c>
      <c r="D1608" s="35">
        <v>44542</v>
      </c>
      <c r="E1608" s="36">
        <v>354620.06</v>
      </c>
      <c r="F1608" s="36">
        <v>93737.56</v>
      </c>
      <c r="G1608" s="36">
        <v>260882.5</v>
      </c>
      <c r="H1608" s="36">
        <v>0</v>
      </c>
      <c r="I1608" s="36">
        <v>22.195799999999998</v>
      </c>
      <c r="J1608" s="36">
        <v>22.16</v>
      </c>
      <c r="K1608" s="36">
        <v>715.38</v>
      </c>
      <c r="L1608" s="36">
        <v>718.37</v>
      </c>
      <c r="M1608" s="36">
        <v>715.38</v>
      </c>
    </row>
    <row r="1609" spans="3:13" x14ac:dyDescent="0.25">
      <c r="C1609" s="15">
        <f t="shared" si="52"/>
        <v>44561</v>
      </c>
      <c r="D1609" s="35">
        <v>44541</v>
      </c>
      <c r="E1609" s="36">
        <v>354620.06</v>
      </c>
      <c r="F1609" s="36">
        <v>93737.56</v>
      </c>
      <c r="G1609" s="36">
        <v>260882.5</v>
      </c>
      <c r="H1609" s="36">
        <v>0</v>
      </c>
      <c r="I1609" s="36">
        <v>22.195799999999998</v>
      </c>
      <c r="J1609" s="36">
        <v>22.16</v>
      </c>
      <c r="K1609" s="36">
        <v>715.38</v>
      </c>
      <c r="L1609" s="36">
        <v>718.37</v>
      </c>
      <c r="M1609" s="36">
        <v>715.38</v>
      </c>
    </row>
    <row r="1610" spans="3:13" x14ac:dyDescent="0.25">
      <c r="C1610" s="15">
        <f t="shared" si="52"/>
        <v>44561</v>
      </c>
      <c r="D1610" s="35">
        <v>44540</v>
      </c>
      <c r="E1610" s="36">
        <v>354620.06</v>
      </c>
      <c r="F1610" s="36">
        <v>93737.56</v>
      </c>
      <c r="G1610" s="36">
        <v>260882.5</v>
      </c>
      <c r="H1610" s="36">
        <v>0</v>
      </c>
      <c r="I1610" s="36">
        <v>22.195799999999998</v>
      </c>
      <c r="J1610" s="36">
        <v>22.16</v>
      </c>
      <c r="K1610" s="36">
        <v>715.38</v>
      </c>
      <c r="L1610" s="36">
        <v>718.37</v>
      </c>
      <c r="M1610" s="36">
        <v>715.38</v>
      </c>
    </row>
    <row r="1611" spans="3:13" x14ac:dyDescent="0.25">
      <c r="C1611" s="15">
        <f t="shared" si="52"/>
        <v>44561</v>
      </c>
      <c r="D1611" s="35">
        <v>44539</v>
      </c>
      <c r="E1611" s="36">
        <v>354620.06</v>
      </c>
      <c r="F1611" s="36">
        <v>93737.56</v>
      </c>
      <c r="G1611" s="36">
        <v>260882.5</v>
      </c>
      <c r="H1611" s="36">
        <v>23</v>
      </c>
      <c r="I1611" s="36">
        <v>21.962399999999999</v>
      </c>
      <c r="J1611" s="36">
        <v>21.974</v>
      </c>
      <c r="K1611" s="36">
        <v>724.57</v>
      </c>
      <c r="L1611" s="36">
        <v>734.6</v>
      </c>
      <c r="M1611" s="36">
        <v>724.57</v>
      </c>
    </row>
    <row r="1612" spans="3:13" x14ac:dyDescent="0.25">
      <c r="C1612" s="15">
        <f t="shared" si="52"/>
        <v>44561</v>
      </c>
      <c r="D1612" s="35">
        <v>44538</v>
      </c>
      <c r="E1612" s="36">
        <v>353433.5</v>
      </c>
      <c r="F1612" s="36">
        <v>93198.05</v>
      </c>
      <c r="G1612" s="36">
        <v>260235.42</v>
      </c>
      <c r="H1612" s="36">
        <v>223</v>
      </c>
      <c r="I1612" s="36">
        <v>22.4344</v>
      </c>
      <c r="J1612" s="36">
        <v>22.39</v>
      </c>
      <c r="K1612" s="36">
        <v>732.31</v>
      </c>
      <c r="L1612" s="36">
        <v>738.46</v>
      </c>
      <c r="M1612" s="36">
        <v>732.31</v>
      </c>
    </row>
    <row r="1613" spans="3:13" x14ac:dyDescent="0.25">
      <c r="C1613" s="15">
        <f t="shared" si="52"/>
        <v>44561</v>
      </c>
      <c r="D1613" s="35">
        <v>44537</v>
      </c>
      <c r="E1613" s="36">
        <v>353781.84</v>
      </c>
      <c r="F1613" s="36">
        <v>93198.05</v>
      </c>
      <c r="G1613" s="36">
        <v>260583.81</v>
      </c>
      <c r="H1613" s="36">
        <v>1</v>
      </c>
      <c r="I1613" s="36">
        <v>22.505099999999999</v>
      </c>
      <c r="J1613" s="36">
        <v>22.486999999999998</v>
      </c>
      <c r="K1613" s="36">
        <v>728.21</v>
      </c>
      <c r="L1613" s="36">
        <v>735.12</v>
      </c>
      <c r="M1613" s="36">
        <v>728.21</v>
      </c>
    </row>
    <row r="1614" spans="3:13" x14ac:dyDescent="0.25">
      <c r="C1614" s="15">
        <f t="shared" si="52"/>
        <v>44561</v>
      </c>
      <c r="D1614" s="35">
        <v>44536</v>
      </c>
      <c r="E1614" s="36">
        <v>354485.13</v>
      </c>
      <c r="F1614" s="36">
        <v>93198.05</v>
      </c>
      <c r="G1614" s="36">
        <v>261287.08</v>
      </c>
      <c r="H1614" s="36">
        <v>4</v>
      </c>
      <c r="I1614" s="36">
        <v>22.386500000000002</v>
      </c>
      <c r="J1614" s="36">
        <v>22.228000000000002</v>
      </c>
      <c r="K1614" s="36">
        <v>728.01</v>
      </c>
      <c r="L1614" s="36">
        <v>727.38</v>
      </c>
      <c r="M1614" s="36">
        <v>728.01</v>
      </c>
    </row>
    <row r="1615" spans="3:13" x14ac:dyDescent="0.25">
      <c r="C1615" s="15">
        <f t="shared" si="52"/>
        <v>44561</v>
      </c>
      <c r="D1615" s="35">
        <v>44535</v>
      </c>
      <c r="E1615" s="36">
        <v>354601.25</v>
      </c>
      <c r="F1615" s="36">
        <v>99188.2</v>
      </c>
      <c r="G1615" s="36">
        <v>255413.05</v>
      </c>
      <c r="H1615" s="36">
        <v>0</v>
      </c>
      <c r="I1615" s="36">
        <v>22.523900000000001</v>
      </c>
      <c r="J1615" s="36">
        <v>22.445</v>
      </c>
      <c r="K1615" s="36">
        <v>726.43</v>
      </c>
      <c r="L1615" s="36">
        <v>727.37</v>
      </c>
      <c r="M1615" s="36">
        <v>726.43</v>
      </c>
    </row>
    <row r="1616" spans="3:13" x14ac:dyDescent="0.25">
      <c r="C1616" s="15">
        <f t="shared" si="52"/>
        <v>44561</v>
      </c>
      <c r="D1616" s="35">
        <v>44534</v>
      </c>
      <c r="E1616" s="36">
        <v>354601.25</v>
      </c>
      <c r="F1616" s="36">
        <v>99188.2</v>
      </c>
      <c r="G1616" s="36">
        <v>255413.05</v>
      </c>
      <c r="H1616" s="36">
        <v>0</v>
      </c>
      <c r="I1616" s="36">
        <v>22.523900000000001</v>
      </c>
      <c r="J1616" s="36">
        <v>22.445</v>
      </c>
      <c r="K1616" s="36">
        <v>726.43</v>
      </c>
      <c r="L1616" s="36">
        <v>727.37</v>
      </c>
      <c r="M1616" s="36">
        <v>726.43</v>
      </c>
    </row>
    <row r="1617" spans="3:13" x14ac:dyDescent="0.25">
      <c r="C1617" s="15">
        <f t="shared" si="52"/>
        <v>44561</v>
      </c>
      <c r="D1617" s="35">
        <v>44533</v>
      </c>
      <c r="E1617" s="36">
        <v>354601.25</v>
      </c>
      <c r="F1617" s="36">
        <v>99188.2</v>
      </c>
      <c r="G1617" s="36">
        <v>255413.05</v>
      </c>
      <c r="H1617" s="36">
        <v>91</v>
      </c>
      <c r="I1617" s="36">
        <v>22.523900000000001</v>
      </c>
      <c r="J1617" s="36">
        <v>22.445</v>
      </c>
      <c r="K1617" s="36">
        <v>726.43</v>
      </c>
      <c r="L1617" s="36">
        <v>727.37</v>
      </c>
      <c r="M1617" s="36">
        <v>726.43</v>
      </c>
    </row>
    <row r="1618" spans="3:13" x14ac:dyDescent="0.25">
      <c r="C1618" s="15">
        <f t="shared" si="52"/>
        <v>44561</v>
      </c>
      <c r="D1618" s="35">
        <v>44532</v>
      </c>
      <c r="E1618" s="36">
        <v>352822.13</v>
      </c>
      <c r="F1618" s="36">
        <v>99189.2</v>
      </c>
      <c r="G1618" s="36">
        <v>253632.91</v>
      </c>
      <c r="H1618" s="36">
        <v>9</v>
      </c>
      <c r="I1618" s="36">
        <v>22.385999999999999</v>
      </c>
      <c r="J1618" s="36">
        <v>22.28</v>
      </c>
      <c r="K1618" s="36">
        <v>727.76</v>
      </c>
      <c r="L1618" s="36">
        <v>727.29</v>
      </c>
      <c r="M1618" s="36">
        <v>727.76</v>
      </c>
    </row>
    <row r="1619" spans="3:13" x14ac:dyDescent="0.25">
      <c r="C1619" s="15">
        <f t="shared" si="52"/>
        <v>44561</v>
      </c>
      <c r="D1619" s="35">
        <v>44531</v>
      </c>
      <c r="E1619" s="36">
        <v>352644.34</v>
      </c>
      <c r="F1619" s="36">
        <v>99189.2</v>
      </c>
      <c r="G1619" s="36">
        <v>253455.16</v>
      </c>
      <c r="H1619" s="36">
        <v>4992</v>
      </c>
      <c r="I1619" s="36">
        <v>22.316500000000001</v>
      </c>
      <c r="J1619" s="36">
        <v>22.298999999999999</v>
      </c>
      <c r="K1619" s="36">
        <v>739.46</v>
      </c>
      <c r="L1619" s="36">
        <v>739.3</v>
      </c>
      <c r="M1619" s="36">
        <v>739.46</v>
      </c>
    </row>
    <row r="1620" spans="3:13" x14ac:dyDescent="0.25">
      <c r="C1620" s="15">
        <f t="shared" si="52"/>
        <v>44561</v>
      </c>
      <c r="D1620" s="35">
        <v>44530</v>
      </c>
      <c r="E1620" s="36">
        <v>352072.72</v>
      </c>
      <c r="F1620" s="36">
        <v>99189.2</v>
      </c>
      <c r="G1620" s="36">
        <v>252883.52</v>
      </c>
      <c r="H1620" s="36">
        <v>566</v>
      </c>
      <c r="I1620" s="36">
        <v>22.8355</v>
      </c>
      <c r="J1620" s="36">
        <v>22.765000000000001</v>
      </c>
      <c r="K1620" s="36">
        <v>742.56</v>
      </c>
      <c r="L1620" s="36">
        <v>745.54</v>
      </c>
      <c r="M1620" s="36">
        <v>742.56</v>
      </c>
    </row>
    <row r="1621" spans="3:13" x14ac:dyDescent="0.25">
      <c r="C1621" s="15">
        <f t="shared" si="52"/>
        <v>44561</v>
      </c>
      <c r="D1621" s="35">
        <v>44529</v>
      </c>
      <c r="E1621" s="36">
        <v>352819.09</v>
      </c>
      <c r="F1621" s="36">
        <v>98694.3</v>
      </c>
      <c r="G1621" s="36">
        <v>254124.79999999999</v>
      </c>
      <c r="H1621" s="36">
        <v>2541</v>
      </c>
      <c r="I1621" s="36">
        <v>22.9041</v>
      </c>
      <c r="J1621" s="36">
        <v>22.798999999999999</v>
      </c>
      <c r="K1621" s="36">
        <v>751.55</v>
      </c>
      <c r="L1621" s="36">
        <v>765.17</v>
      </c>
      <c r="M1621" s="36">
        <v>751.55</v>
      </c>
    </row>
    <row r="1622" spans="3:13" x14ac:dyDescent="0.25">
      <c r="C1622" s="15">
        <f t="shared" si="52"/>
        <v>44530</v>
      </c>
      <c r="D1622" s="35">
        <v>44528</v>
      </c>
      <c r="E1622" s="36">
        <v>352819.09</v>
      </c>
      <c r="F1622" s="36">
        <v>98845.39</v>
      </c>
      <c r="G1622" s="36">
        <v>253973.7</v>
      </c>
      <c r="H1622" s="36">
        <v>0</v>
      </c>
      <c r="I1622" s="36">
        <v>23.1555</v>
      </c>
      <c r="J1622" s="36">
        <v>23.106999999999999</v>
      </c>
      <c r="K1622" s="36">
        <v>757.98</v>
      </c>
      <c r="L1622" s="36">
        <v>764.55</v>
      </c>
      <c r="M1622" s="36">
        <v>757.98</v>
      </c>
    </row>
    <row r="1623" spans="3:13" x14ac:dyDescent="0.25">
      <c r="C1623" s="15">
        <f t="shared" si="52"/>
        <v>44530</v>
      </c>
      <c r="D1623" s="35">
        <v>44527</v>
      </c>
      <c r="E1623" s="36">
        <v>352819.09</v>
      </c>
      <c r="F1623" s="36">
        <v>98845.39</v>
      </c>
      <c r="G1623" s="36">
        <v>253973.7</v>
      </c>
      <c r="H1623" s="36">
        <v>0</v>
      </c>
      <c r="I1623" s="36">
        <v>23.1555</v>
      </c>
      <c r="J1623" s="36">
        <v>23.106999999999999</v>
      </c>
      <c r="K1623" s="36">
        <v>757.98</v>
      </c>
      <c r="L1623" s="36">
        <v>764.55</v>
      </c>
      <c r="M1623" s="36">
        <v>757.98</v>
      </c>
    </row>
    <row r="1624" spans="3:13" x14ac:dyDescent="0.25">
      <c r="C1624" s="15">
        <f t="shared" si="52"/>
        <v>44530</v>
      </c>
      <c r="D1624" s="35">
        <v>44526</v>
      </c>
      <c r="E1624" s="36">
        <v>352819.09</v>
      </c>
      <c r="F1624" s="36">
        <v>98845.39</v>
      </c>
      <c r="G1624" s="36">
        <v>253973.7</v>
      </c>
      <c r="H1624" s="36">
        <v>0</v>
      </c>
      <c r="I1624" s="36">
        <v>23.1555</v>
      </c>
      <c r="J1624" s="36">
        <v>23.106999999999999</v>
      </c>
      <c r="K1624" s="36">
        <v>757.98</v>
      </c>
      <c r="L1624" s="36">
        <v>764.55</v>
      </c>
      <c r="M1624" s="36">
        <v>757.98</v>
      </c>
    </row>
    <row r="1625" spans="3:13" x14ac:dyDescent="0.25">
      <c r="C1625" s="15">
        <f t="shared" si="52"/>
        <v>44530</v>
      </c>
      <c r="D1625" s="35">
        <v>44525</v>
      </c>
      <c r="E1625" s="36">
        <v>352832.63</v>
      </c>
      <c r="F1625" s="36">
        <v>98260.82</v>
      </c>
      <c r="G1625" s="36">
        <v>254571.83</v>
      </c>
      <c r="H1625" s="36">
        <v>0</v>
      </c>
      <c r="I1625" s="36">
        <v>23.599499999999999</v>
      </c>
      <c r="J1625" s="36">
        <v>23.495999999999999</v>
      </c>
      <c r="K1625" s="36">
        <v>758.35</v>
      </c>
      <c r="L1625" s="36">
        <v>765.4</v>
      </c>
      <c r="M1625" s="36">
        <v>758.35</v>
      </c>
    </row>
    <row r="1626" spans="3:13" x14ac:dyDescent="0.25">
      <c r="C1626" s="15">
        <f t="shared" si="52"/>
        <v>44530</v>
      </c>
      <c r="D1626" s="35">
        <v>44524</v>
      </c>
      <c r="E1626" s="36">
        <v>352832.63</v>
      </c>
      <c r="F1626" s="36">
        <v>98260.82</v>
      </c>
      <c r="G1626" s="36">
        <v>254571.83</v>
      </c>
      <c r="H1626" s="36">
        <v>1</v>
      </c>
      <c r="I1626" s="36">
        <v>23.552</v>
      </c>
      <c r="J1626" s="36">
        <v>23.495999999999999</v>
      </c>
      <c r="K1626" s="36">
        <v>756.99</v>
      </c>
      <c r="L1626" s="36">
        <v>762.94</v>
      </c>
      <c r="M1626" s="36">
        <v>756.99</v>
      </c>
    </row>
    <row r="1627" spans="3:13" x14ac:dyDescent="0.25">
      <c r="C1627" s="15">
        <f t="shared" si="52"/>
        <v>44530</v>
      </c>
      <c r="D1627" s="35">
        <v>44523</v>
      </c>
      <c r="E1627" s="36">
        <v>352262.47</v>
      </c>
      <c r="F1627" s="36">
        <v>97855.4</v>
      </c>
      <c r="G1627" s="36">
        <v>254407.08</v>
      </c>
      <c r="H1627" s="36">
        <v>44</v>
      </c>
      <c r="I1627" s="36">
        <v>23.658999999999999</v>
      </c>
      <c r="J1627" s="36">
        <v>23.434999999999999</v>
      </c>
      <c r="K1627" s="36">
        <v>780.35</v>
      </c>
      <c r="L1627" s="36">
        <v>804.44</v>
      </c>
      <c r="M1627" s="36">
        <v>780.35</v>
      </c>
    </row>
    <row r="1628" spans="3:13" x14ac:dyDescent="0.25">
      <c r="C1628" s="15">
        <f t="shared" si="52"/>
        <v>44530</v>
      </c>
      <c r="D1628" s="35">
        <v>44522</v>
      </c>
      <c r="E1628" s="36">
        <v>353072.5</v>
      </c>
      <c r="F1628" s="36">
        <v>97984.54</v>
      </c>
      <c r="G1628" s="36">
        <v>255087.97</v>
      </c>
      <c r="H1628" s="36">
        <v>112</v>
      </c>
      <c r="I1628" s="36">
        <v>24.181799999999999</v>
      </c>
      <c r="J1628" s="36">
        <v>24.297000000000001</v>
      </c>
      <c r="K1628" s="36">
        <v>792.14</v>
      </c>
      <c r="L1628" s="36">
        <v>805.3</v>
      </c>
      <c r="M1628" s="36">
        <v>792.14</v>
      </c>
    </row>
    <row r="1629" spans="3:13" x14ac:dyDescent="0.25">
      <c r="C1629" s="15">
        <f t="shared" si="52"/>
        <v>44530</v>
      </c>
      <c r="D1629" s="35">
        <v>44521</v>
      </c>
      <c r="E1629" s="36">
        <v>353457.47</v>
      </c>
      <c r="F1629" s="36">
        <v>98170.02</v>
      </c>
      <c r="G1629" s="36">
        <v>255287.42</v>
      </c>
      <c r="H1629" s="36">
        <v>0</v>
      </c>
      <c r="I1629" s="36">
        <v>24.618500000000001</v>
      </c>
      <c r="J1629" s="36">
        <v>24.780999999999999</v>
      </c>
      <c r="K1629" s="36">
        <v>794.73</v>
      </c>
      <c r="L1629" s="36">
        <v>805.06</v>
      </c>
      <c r="M1629" s="36">
        <v>794.73</v>
      </c>
    </row>
    <row r="1630" spans="3:13" x14ac:dyDescent="0.25">
      <c r="C1630" s="15">
        <f t="shared" ref="C1630:C1693" si="53">IFERROR(IF(DAY(D1630)=1,EOMONTH(D1630,0),IF(AND(EOMONTH(D1630,0)+1-D1630&lt;=3,(H1630-AVERAGE(H1631:H1640))/_xlfn.STDEV.S(H1631:H1640)&gt;3),EOMONTH(D1630,1),C1631)),C1631)</f>
        <v>44530</v>
      </c>
      <c r="D1630" s="35">
        <v>44520</v>
      </c>
      <c r="E1630" s="36">
        <v>353457.47</v>
      </c>
      <c r="F1630" s="36">
        <v>98170.02</v>
      </c>
      <c r="G1630" s="36">
        <v>255287.42</v>
      </c>
      <c r="H1630" s="36">
        <v>0</v>
      </c>
      <c r="I1630" s="36">
        <v>24.618500000000001</v>
      </c>
      <c r="J1630" s="36">
        <v>24.780999999999999</v>
      </c>
      <c r="K1630" s="36">
        <v>794.73</v>
      </c>
      <c r="L1630" s="36">
        <v>805.06</v>
      </c>
      <c r="M1630" s="36">
        <v>794.73</v>
      </c>
    </row>
    <row r="1631" spans="3:13" x14ac:dyDescent="0.25">
      <c r="C1631" s="15">
        <f t="shared" si="53"/>
        <v>44530</v>
      </c>
      <c r="D1631" s="35">
        <v>44519</v>
      </c>
      <c r="E1631" s="36">
        <v>353457.47</v>
      </c>
      <c r="F1631" s="36">
        <v>98170.02</v>
      </c>
      <c r="G1631" s="36">
        <v>255287.42</v>
      </c>
      <c r="H1631" s="36">
        <v>229</v>
      </c>
      <c r="I1631" s="36">
        <v>24.618500000000001</v>
      </c>
      <c r="J1631" s="36">
        <v>24.780999999999999</v>
      </c>
      <c r="K1631" s="36">
        <v>794.73</v>
      </c>
      <c r="L1631" s="36">
        <v>805.06</v>
      </c>
      <c r="M1631" s="36">
        <v>794.73</v>
      </c>
    </row>
    <row r="1632" spans="3:13" x14ac:dyDescent="0.25">
      <c r="C1632" s="15">
        <f t="shared" si="53"/>
        <v>44530</v>
      </c>
      <c r="D1632" s="35">
        <v>44518</v>
      </c>
      <c r="E1632" s="36">
        <v>354411.97</v>
      </c>
      <c r="F1632" s="36">
        <v>98339.97</v>
      </c>
      <c r="G1632" s="36">
        <v>256071.98</v>
      </c>
      <c r="H1632" s="36">
        <v>1</v>
      </c>
      <c r="I1632" s="36">
        <v>24.8048</v>
      </c>
      <c r="J1632" s="36">
        <v>24.9</v>
      </c>
      <c r="K1632" s="36">
        <v>801.11</v>
      </c>
      <c r="L1632" s="36">
        <v>805.19</v>
      </c>
      <c r="M1632" s="36">
        <v>801.11</v>
      </c>
    </row>
    <row r="1633" spans="3:13" x14ac:dyDescent="0.25">
      <c r="C1633" s="15">
        <f t="shared" si="53"/>
        <v>44530</v>
      </c>
      <c r="D1633" s="35">
        <v>44517</v>
      </c>
      <c r="E1633" s="36">
        <v>353591.09</v>
      </c>
      <c r="F1633" s="36">
        <v>95841.73</v>
      </c>
      <c r="G1633" s="36">
        <v>257749.38</v>
      </c>
      <c r="H1633" s="36">
        <v>44</v>
      </c>
      <c r="I1633" s="36">
        <v>25.085799999999999</v>
      </c>
      <c r="J1633" s="36">
        <v>25.167000000000002</v>
      </c>
      <c r="K1633" s="36">
        <v>803.69</v>
      </c>
      <c r="L1633" s="36">
        <v>816.39</v>
      </c>
      <c r="M1633" s="36">
        <v>803.69</v>
      </c>
    </row>
    <row r="1634" spans="3:13" x14ac:dyDescent="0.25">
      <c r="C1634" s="15">
        <f t="shared" si="53"/>
        <v>44530</v>
      </c>
      <c r="D1634" s="35">
        <v>44516</v>
      </c>
      <c r="E1634" s="36">
        <v>352409.94</v>
      </c>
      <c r="F1634" s="36">
        <v>95841.31</v>
      </c>
      <c r="G1634" s="36">
        <v>256568.66</v>
      </c>
      <c r="H1634" s="36">
        <v>154</v>
      </c>
      <c r="I1634" s="36">
        <v>24.834099999999999</v>
      </c>
      <c r="J1634" s="36">
        <v>24.943999999999999</v>
      </c>
      <c r="K1634" s="36">
        <v>800.73</v>
      </c>
      <c r="L1634" s="36">
        <v>814.5</v>
      </c>
      <c r="M1634" s="36">
        <v>800.73</v>
      </c>
    </row>
    <row r="1635" spans="3:13" x14ac:dyDescent="0.25">
      <c r="C1635" s="15">
        <f t="shared" si="53"/>
        <v>44530</v>
      </c>
      <c r="D1635" s="35">
        <v>44515</v>
      </c>
      <c r="E1635" s="36">
        <v>352278.59</v>
      </c>
      <c r="F1635" s="36">
        <v>95841.31</v>
      </c>
      <c r="G1635" s="36">
        <v>256437.27</v>
      </c>
      <c r="H1635" s="36">
        <v>45</v>
      </c>
      <c r="I1635" s="36">
        <v>25.063099999999999</v>
      </c>
      <c r="J1635" s="36">
        <v>25.105</v>
      </c>
      <c r="K1635" s="36">
        <v>804</v>
      </c>
      <c r="L1635" s="36">
        <v>815.75</v>
      </c>
      <c r="M1635" s="36">
        <v>804</v>
      </c>
    </row>
    <row r="1636" spans="3:13" x14ac:dyDescent="0.25">
      <c r="C1636" s="15">
        <f t="shared" si="53"/>
        <v>44530</v>
      </c>
      <c r="D1636" s="35">
        <v>44514</v>
      </c>
      <c r="E1636" s="36">
        <v>352845.44</v>
      </c>
      <c r="F1636" s="36">
        <v>95841.31</v>
      </c>
      <c r="G1636" s="36">
        <v>257004.14</v>
      </c>
      <c r="H1636" s="36">
        <v>0</v>
      </c>
      <c r="I1636" s="36">
        <v>25.317599999999999</v>
      </c>
      <c r="J1636" s="36">
        <v>25.346</v>
      </c>
      <c r="K1636" s="36">
        <v>808.82</v>
      </c>
      <c r="L1636" s="36">
        <v>816.18</v>
      </c>
      <c r="M1636" s="36">
        <v>808.82</v>
      </c>
    </row>
    <row r="1637" spans="3:13" x14ac:dyDescent="0.25">
      <c r="C1637" s="15">
        <f t="shared" si="53"/>
        <v>44530</v>
      </c>
      <c r="D1637" s="35">
        <v>44513</v>
      </c>
      <c r="E1637" s="36">
        <v>352845.44</v>
      </c>
      <c r="F1637" s="36">
        <v>95841.31</v>
      </c>
      <c r="G1637" s="36">
        <v>257004.14</v>
      </c>
      <c r="H1637" s="36">
        <v>0</v>
      </c>
      <c r="I1637" s="36">
        <v>25.317599999999999</v>
      </c>
      <c r="J1637" s="36">
        <v>25.346</v>
      </c>
      <c r="K1637" s="36">
        <v>808.82</v>
      </c>
      <c r="L1637" s="36">
        <v>816.18</v>
      </c>
      <c r="M1637" s="36">
        <v>808.82</v>
      </c>
    </row>
    <row r="1638" spans="3:13" x14ac:dyDescent="0.25">
      <c r="C1638" s="15">
        <f t="shared" si="53"/>
        <v>44530</v>
      </c>
      <c r="D1638" s="35">
        <v>44512</v>
      </c>
      <c r="E1638" s="36">
        <v>352845.44</v>
      </c>
      <c r="F1638" s="36">
        <v>95841.31</v>
      </c>
      <c r="G1638" s="36">
        <v>257004.14</v>
      </c>
      <c r="H1638" s="36">
        <v>18</v>
      </c>
      <c r="I1638" s="36">
        <v>25.317599999999999</v>
      </c>
      <c r="J1638" s="36">
        <v>25.346</v>
      </c>
      <c r="K1638" s="36">
        <v>808.82</v>
      </c>
      <c r="L1638" s="36">
        <v>816.18</v>
      </c>
      <c r="M1638" s="36">
        <v>808.82</v>
      </c>
    </row>
    <row r="1639" spans="3:13" x14ac:dyDescent="0.25">
      <c r="C1639" s="15">
        <f t="shared" si="53"/>
        <v>44530</v>
      </c>
      <c r="D1639" s="35">
        <v>44511</v>
      </c>
      <c r="E1639" s="36">
        <v>353019.41</v>
      </c>
      <c r="F1639" s="36">
        <v>95841.31</v>
      </c>
      <c r="G1639" s="36">
        <v>257178.06</v>
      </c>
      <c r="H1639" s="36">
        <v>3</v>
      </c>
      <c r="I1639" s="36">
        <v>25.256499999999999</v>
      </c>
      <c r="J1639" s="36">
        <v>25.300999999999998</v>
      </c>
      <c r="K1639" s="36">
        <v>793.4</v>
      </c>
      <c r="L1639" s="36">
        <v>781.19</v>
      </c>
      <c r="M1639" s="36">
        <v>793.4</v>
      </c>
    </row>
    <row r="1640" spans="3:13" x14ac:dyDescent="0.25">
      <c r="C1640" s="15">
        <f t="shared" si="53"/>
        <v>44530</v>
      </c>
      <c r="D1640" s="35">
        <v>44510</v>
      </c>
      <c r="E1640" s="36">
        <v>353020.41</v>
      </c>
      <c r="F1640" s="36">
        <v>96320.52</v>
      </c>
      <c r="G1640" s="36">
        <v>256699.89</v>
      </c>
      <c r="H1640" s="36">
        <v>0</v>
      </c>
      <c r="I1640" s="36">
        <v>24.638999999999999</v>
      </c>
      <c r="J1640" s="36">
        <v>24.771999999999998</v>
      </c>
      <c r="K1640" s="36">
        <v>776.2</v>
      </c>
      <c r="L1640" s="36">
        <v>781.52</v>
      </c>
      <c r="M1640" s="36">
        <v>776.2</v>
      </c>
    </row>
    <row r="1641" spans="3:13" x14ac:dyDescent="0.25">
      <c r="C1641" s="15">
        <f t="shared" si="53"/>
        <v>44530</v>
      </c>
      <c r="D1641" s="35">
        <v>44509</v>
      </c>
      <c r="E1641" s="36">
        <v>353086.75</v>
      </c>
      <c r="F1641" s="36">
        <v>96320.52</v>
      </c>
      <c r="G1641" s="36">
        <v>256766.23</v>
      </c>
      <c r="H1641" s="36">
        <v>0</v>
      </c>
      <c r="I1641" s="36">
        <v>24.3064</v>
      </c>
      <c r="J1641" s="36">
        <v>24.318000000000001</v>
      </c>
      <c r="K1641" s="36">
        <v>778.84</v>
      </c>
      <c r="L1641" s="36">
        <v>809.5</v>
      </c>
      <c r="M1641" s="36">
        <v>778.84</v>
      </c>
    </row>
    <row r="1642" spans="3:13" x14ac:dyDescent="0.25">
      <c r="C1642" s="15">
        <f t="shared" si="53"/>
        <v>44530</v>
      </c>
      <c r="D1642" s="35">
        <v>44508</v>
      </c>
      <c r="E1642" s="36">
        <v>353600.97</v>
      </c>
      <c r="F1642" s="36">
        <v>96320.52</v>
      </c>
      <c r="G1642" s="36">
        <v>257280.42</v>
      </c>
      <c r="H1642" s="36">
        <v>36</v>
      </c>
      <c r="I1642" s="36">
        <v>24.459499999999998</v>
      </c>
      <c r="J1642" s="36">
        <v>24.542000000000002</v>
      </c>
      <c r="K1642" s="36">
        <v>771.19</v>
      </c>
      <c r="L1642" s="36">
        <v>767.91</v>
      </c>
      <c r="M1642" s="36">
        <v>771.19</v>
      </c>
    </row>
    <row r="1643" spans="3:13" x14ac:dyDescent="0.25">
      <c r="C1643" s="15">
        <f t="shared" si="53"/>
        <v>44530</v>
      </c>
      <c r="D1643" s="35">
        <v>44507</v>
      </c>
      <c r="E1643" s="36">
        <v>353931.56</v>
      </c>
      <c r="F1643" s="36">
        <v>97180.54</v>
      </c>
      <c r="G1643" s="36">
        <v>256751.02</v>
      </c>
      <c r="H1643" s="36">
        <v>0</v>
      </c>
      <c r="I1643" s="36">
        <v>24.16</v>
      </c>
      <c r="J1643" s="36">
        <v>24.157</v>
      </c>
      <c r="K1643" s="36">
        <v>759.97</v>
      </c>
      <c r="L1643" s="36">
        <v>767.16</v>
      </c>
      <c r="M1643" s="36">
        <v>759.97</v>
      </c>
    </row>
    <row r="1644" spans="3:13" x14ac:dyDescent="0.25">
      <c r="C1644" s="15">
        <f t="shared" si="53"/>
        <v>44530</v>
      </c>
      <c r="D1644" s="35">
        <v>44506</v>
      </c>
      <c r="E1644" s="36">
        <v>353931.56</v>
      </c>
      <c r="F1644" s="36">
        <v>97180.54</v>
      </c>
      <c r="G1644" s="36">
        <v>256751.02</v>
      </c>
      <c r="H1644" s="36">
        <v>0</v>
      </c>
      <c r="I1644" s="36">
        <v>24.16</v>
      </c>
      <c r="J1644" s="36">
        <v>24.157</v>
      </c>
      <c r="K1644" s="36">
        <v>759.97</v>
      </c>
      <c r="L1644" s="36">
        <v>767.16</v>
      </c>
      <c r="M1644" s="36">
        <v>759.97</v>
      </c>
    </row>
    <row r="1645" spans="3:13" x14ac:dyDescent="0.25">
      <c r="C1645" s="15">
        <f t="shared" si="53"/>
        <v>44530</v>
      </c>
      <c r="D1645" s="35">
        <v>44505</v>
      </c>
      <c r="E1645" s="36">
        <v>353931.56</v>
      </c>
      <c r="F1645" s="36">
        <v>97180.54</v>
      </c>
      <c r="G1645" s="36">
        <v>256751.02</v>
      </c>
      <c r="H1645" s="36">
        <v>13</v>
      </c>
      <c r="I1645" s="36">
        <v>24.16</v>
      </c>
      <c r="J1645" s="36">
        <v>24.157</v>
      </c>
      <c r="K1645" s="36">
        <v>759.97</v>
      </c>
      <c r="L1645" s="36">
        <v>767.16</v>
      </c>
      <c r="M1645" s="36">
        <v>759.97</v>
      </c>
    </row>
    <row r="1646" spans="3:13" x14ac:dyDescent="0.25">
      <c r="C1646" s="15">
        <f t="shared" si="53"/>
        <v>44530</v>
      </c>
      <c r="D1646" s="35">
        <v>44504</v>
      </c>
      <c r="E1646" s="36">
        <v>352717.13</v>
      </c>
      <c r="F1646" s="36">
        <v>97234.61</v>
      </c>
      <c r="G1646" s="36">
        <v>255482.52</v>
      </c>
      <c r="H1646" s="36">
        <v>0</v>
      </c>
      <c r="I1646" s="36">
        <v>23.795500000000001</v>
      </c>
      <c r="J1646" s="36">
        <v>23.911000000000001</v>
      </c>
      <c r="K1646" s="36">
        <v>747.36</v>
      </c>
      <c r="L1646" s="36">
        <v>755.8</v>
      </c>
      <c r="M1646" s="36">
        <v>747.36</v>
      </c>
    </row>
    <row r="1647" spans="3:13" x14ac:dyDescent="0.25">
      <c r="C1647" s="15">
        <f t="shared" si="53"/>
        <v>44530</v>
      </c>
      <c r="D1647" s="35">
        <v>44503</v>
      </c>
      <c r="E1647" s="36">
        <v>352733.88</v>
      </c>
      <c r="F1647" s="36">
        <v>97354.46</v>
      </c>
      <c r="G1647" s="36">
        <v>255379.44</v>
      </c>
      <c r="H1647" s="36">
        <v>48</v>
      </c>
      <c r="I1647" s="36">
        <v>23.519100000000002</v>
      </c>
      <c r="J1647" s="36">
        <v>23.231000000000002</v>
      </c>
      <c r="K1647" s="36">
        <v>751.41</v>
      </c>
      <c r="L1647" s="36">
        <v>752.66</v>
      </c>
      <c r="M1647" s="36">
        <v>751.41</v>
      </c>
    </row>
    <row r="1648" spans="3:13" x14ac:dyDescent="0.25">
      <c r="C1648" s="15">
        <f t="shared" si="53"/>
        <v>44530</v>
      </c>
      <c r="D1648" s="35">
        <v>44502</v>
      </c>
      <c r="E1648" s="36">
        <v>352429.56</v>
      </c>
      <c r="F1648" s="36">
        <v>96763.9</v>
      </c>
      <c r="G1648" s="36">
        <v>255665.69</v>
      </c>
      <c r="H1648" s="36">
        <v>120</v>
      </c>
      <c r="I1648" s="36">
        <v>23.536899999999999</v>
      </c>
      <c r="J1648" s="36">
        <v>23.507000000000001</v>
      </c>
      <c r="K1648" s="36">
        <v>763.91</v>
      </c>
      <c r="L1648" s="36">
        <v>768.75</v>
      </c>
      <c r="M1648" s="36">
        <v>763.91</v>
      </c>
    </row>
    <row r="1649" spans="3:13" x14ac:dyDescent="0.25">
      <c r="C1649" s="15">
        <f t="shared" si="53"/>
        <v>44530</v>
      </c>
      <c r="D1649" s="35">
        <v>44501</v>
      </c>
      <c r="E1649" s="36">
        <v>353131.69</v>
      </c>
      <c r="F1649" s="36">
        <v>97080.48</v>
      </c>
      <c r="G1649" s="36">
        <v>256051.19</v>
      </c>
      <c r="H1649" s="36">
        <v>235</v>
      </c>
      <c r="I1649" s="36">
        <v>24.044499999999999</v>
      </c>
      <c r="J1649" s="36">
        <v>24.073</v>
      </c>
      <c r="K1649" s="36">
        <v>757.46</v>
      </c>
      <c r="L1649" s="36">
        <v>772.31</v>
      </c>
      <c r="M1649" s="36">
        <v>757.46</v>
      </c>
    </row>
    <row r="1650" spans="3:13" x14ac:dyDescent="0.25">
      <c r="C1650" s="15">
        <f t="shared" si="53"/>
        <v>44500</v>
      </c>
      <c r="D1650" s="35">
        <v>44500</v>
      </c>
      <c r="E1650" s="36">
        <v>353278.38</v>
      </c>
      <c r="F1650" s="36">
        <v>97080.48</v>
      </c>
      <c r="G1650" s="36">
        <v>256197.91</v>
      </c>
      <c r="H1650" s="36">
        <v>0</v>
      </c>
      <c r="I1650" s="36">
        <v>23.902999999999999</v>
      </c>
      <c r="J1650" s="36">
        <v>23.949000000000002</v>
      </c>
      <c r="K1650" s="36">
        <v>762.15</v>
      </c>
      <c r="L1650" s="36">
        <v>771.36</v>
      </c>
      <c r="M1650" s="36">
        <v>762.15</v>
      </c>
    </row>
    <row r="1651" spans="3:13" x14ac:dyDescent="0.25">
      <c r="C1651" s="15">
        <f t="shared" si="53"/>
        <v>44500</v>
      </c>
      <c r="D1651" s="35">
        <v>44499</v>
      </c>
      <c r="E1651" s="36">
        <v>353278.38</v>
      </c>
      <c r="F1651" s="36">
        <v>97080.48</v>
      </c>
      <c r="G1651" s="36">
        <v>256197.91</v>
      </c>
      <c r="H1651" s="36">
        <v>0</v>
      </c>
      <c r="I1651" s="36">
        <v>23.902999999999999</v>
      </c>
      <c r="J1651" s="36">
        <v>23.949000000000002</v>
      </c>
      <c r="K1651" s="36">
        <v>762.15</v>
      </c>
      <c r="L1651" s="36">
        <v>771.36</v>
      </c>
      <c r="M1651" s="36">
        <v>762.15</v>
      </c>
    </row>
    <row r="1652" spans="3:13" x14ac:dyDescent="0.25">
      <c r="C1652" s="15">
        <f t="shared" si="53"/>
        <v>44500</v>
      </c>
      <c r="D1652" s="35">
        <v>44498</v>
      </c>
      <c r="E1652" s="36">
        <v>353278.38</v>
      </c>
      <c r="F1652" s="36">
        <v>97080.48</v>
      </c>
      <c r="G1652" s="36">
        <v>256197.91</v>
      </c>
      <c r="H1652" s="36">
        <v>1</v>
      </c>
      <c r="I1652" s="36">
        <v>23.902999999999999</v>
      </c>
      <c r="J1652" s="36">
        <v>23.949000000000002</v>
      </c>
      <c r="K1652" s="36">
        <v>762.15</v>
      </c>
      <c r="L1652" s="36">
        <v>771.36</v>
      </c>
      <c r="M1652" s="36">
        <v>762.15</v>
      </c>
    </row>
    <row r="1653" spans="3:13" x14ac:dyDescent="0.25">
      <c r="C1653" s="15">
        <f t="shared" si="53"/>
        <v>44500</v>
      </c>
      <c r="D1653" s="35">
        <v>44497</v>
      </c>
      <c r="E1653" s="36">
        <v>355072.81</v>
      </c>
      <c r="F1653" s="36">
        <v>97080.48</v>
      </c>
      <c r="G1653" s="36">
        <v>257992.34</v>
      </c>
      <c r="H1653" s="36">
        <v>505</v>
      </c>
      <c r="I1653" s="36">
        <v>24.079000000000001</v>
      </c>
      <c r="J1653" s="36">
        <v>24.12</v>
      </c>
      <c r="K1653" s="36">
        <v>767.86</v>
      </c>
      <c r="L1653" s="36">
        <v>773.02</v>
      </c>
      <c r="M1653" s="36">
        <v>767.86</v>
      </c>
    </row>
    <row r="1654" spans="3:13" x14ac:dyDescent="0.25">
      <c r="C1654" s="15">
        <f t="shared" si="53"/>
        <v>44500</v>
      </c>
      <c r="D1654" s="35">
        <v>44496</v>
      </c>
      <c r="E1654" s="36">
        <v>356071.78</v>
      </c>
      <c r="F1654" s="36">
        <v>97183.74</v>
      </c>
      <c r="G1654" s="36">
        <v>258888.03</v>
      </c>
      <c r="H1654" s="36">
        <v>11</v>
      </c>
      <c r="I1654" s="36">
        <v>24.063800000000001</v>
      </c>
      <c r="J1654" s="36">
        <v>24.190999999999999</v>
      </c>
      <c r="K1654" s="36">
        <v>767.47</v>
      </c>
      <c r="L1654" s="36">
        <v>784.99</v>
      </c>
      <c r="M1654" s="36">
        <v>767.47</v>
      </c>
    </row>
    <row r="1655" spans="3:13" x14ac:dyDescent="0.25">
      <c r="C1655" s="15">
        <f t="shared" si="53"/>
        <v>44500</v>
      </c>
      <c r="D1655" s="35">
        <v>44495</v>
      </c>
      <c r="E1655" s="36">
        <v>356673.63</v>
      </c>
      <c r="F1655" s="36">
        <v>97183.74</v>
      </c>
      <c r="G1655" s="36">
        <v>259489.91</v>
      </c>
      <c r="H1655" s="36">
        <v>29</v>
      </c>
      <c r="I1655" s="36">
        <v>24.157499999999999</v>
      </c>
      <c r="J1655" s="36">
        <v>24.088000000000001</v>
      </c>
      <c r="K1655" s="36">
        <v>781.57</v>
      </c>
      <c r="L1655" s="36">
        <v>786.11</v>
      </c>
      <c r="M1655" s="36">
        <v>781.57</v>
      </c>
    </row>
    <row r="1656" spans="3:13" x14ac:dyDescent="0.25">
      <c r="C1656" s="15">
        <f t="shared" si="53"/>
        <v>44500</v>
      </c>
      <c r="D1656" s="35">
        <v>44494</v>
      </c>
      <c r="E1656" s="36">
        <v>357657.94</v>
      </c>
      <c r="F1656" s="36">
        <v>97363.93</v>
      </c>
      <c r="G1656" s="36">
        <v>260294.02</v>
      </c>
      <c r="H1656" s="36">
        <v>42</v>
      </c>
      <c r="I1656" s="36">
        <v>24.569700000000001</v>
      </c>
      <c r="J1656" s="36">
        <v>24.591999999999999</v>
      </c>
      <c r="K1656" s="36">
        <v>784.87</v>
      </c>
      <c r="L1656" s="36">
        <v>785.81</v>
      </c>
      <c r="M1656" s="36">
        <v>784.87</v>
      </c>
    </row>
    <row r="1657" spans="3:13" x14ac:dyDescent="0.25">
      <c r="C1657" s="15">
        <f t="shared" si="53"/>
        <v>44500</v>
      </c>
      <c r="D1657" s="35">
        <v>44493</v>
      </c>
      <c r="E1657" s="36">
        <v>357348.13</v>
      </c>
      <c r="F1657" s="36">
        <v>98603.26</v>
      </c>
      <c r="G1657" s="36">
        <v>258744.89</v>
      </c>
      <c r="H1657" s="36">
        <v>0</v>
      </c>
      <c r="I1657" s="36">
        <v>24.3233</v>
      </c>
      <c r="J1657" s="36">
        <v>24.449000000000002</v>
      </c>
      <c r="K1657" s="36">
        <v>776.98</v>
      </c>
      <c r="L1657" s="36">
        <v>756.3</v>
      </c>
      <c r="M1657" s="36">
        <v>776.98</v>
      </c>
    </row>
    <row r="1658" spans="3:13" x14ac:dyDescent="0.25">
      <c r="C1658" s="15">
        <f t="shared" si="53"/>
        <v>44500</v>
      </c>
      <c r="D1658" s="35">
        <v>44492</v>
      </c>
      <c r="E1658" s="36">
        <v>357348.13</v>
      </c>
      <c r="F1658" s="36">
        <v>98603.26</v>
      </c>
      <c r="G1658" s="36">
        <v>258744.89</v>
      </c>
      <c r="H1658" s="36">
        <v>0</v>
      </c>
      <c r="I1658" s="36">
        <v>24.3233</v>
      </c>
      <c r="J1658" s="36">
        <v>24.449000000000002</v>
      </c>
      <c r="K1658" s="36">
        <v>776.98</v>
      </c>
      <c r="L1658" s="36">
        <v>756.3</v>
      </c>
      <c r="M1658" s="36">
        <v>776.98</v>
      </c>
    </row>
    <row r="1659" spans="3:13" x14ac:dyDescent="0.25">
      <c r="C1659" s="15">
        <f t="shared" si="53"/>
        <v>44500</v>
      </c>
      <c r="D1659" s="35">
        <v>44491</v>
      </c>
      <c r="E1659" s="36">
        <v>357348.13</v>
      </c>
      <c r="F1659" s="36">
        <v>98603.26</v>
      </c>
      <c r="G1659" s="36">
        <v>258744.89</v>
      </c>
      <c r="H1659" s="36">
        <v>9</v>
      </c>
      <c r="I1659" s="36">
        <v>24.3233</v>
      </c>
      <c r="J1659" s="36">
        <v>24.449000000000002</v>
      </c>
      <c r="K1659" s="36">
        <v>776.98</v>
      </c>
      <c r="L1659" s="36">
        <v>756.3</v>
      </c>
      <c r="M1659" s="36">
        <v>776.98</v>
      </c>
    </row>
    <row r="1660" spans="3:13" x14ac:dyDescent="0.25">
      <c r="C1660" s="15">
        <f t="shared" si="53"/>
        <v>44500</v>
      </c>
      <c r="D1660" s="35">
        <v>44490</v>
      </c>
      <c r="E1660" s="36">
        <v>357350.78</v>
      </c>
      <c r="F1660" s="36">
        <v>98563.08</v>
      </c>
      <c r="G1660" s="36">
        <v>258787.72</v>
      </c>
      <c r="H1660" s="36">
        <v>107</v>
      </c>
      <c r="I1660" s="36">
        <v>24.155999999999999</v>
      </c>
      <c r="J1660" s="36">
        <v>24.17</v>
      </c>
      <c r="K1660" s="36">
        <v>784.43</v>
      </c>
      <c r="L1660" s="36">
        <v>755.33</v>
      </c>
      <c r="M1660" s="36">
        <v>784.43</v>
      </c>
    </row>
    <row r="1661" spans="3:13" x14ac:dyDescent="0.25">
      <c r="C1661" s="15">
        <f t="shared" si="53"/>
        <v>44500</v>
      </c>
      <c r="D1661" s="35">
        <v>44489</v>
      </c>
      <c r="E1661" s="36">
        <v>356520.69</v>
      </c>
      <c r="F1661" s="36">
        <v>98563.08</v>
      </c>
      <c r="G1661" s="36">
        <v>257957.59</v>
      </c>
      <c r="H1661" s="36">
        <v>143</v>
      </c>
      <c r="I1661" s="36">
        <v>24.292000000000002</v>
      </c>
      <c r="J1661" s="36">
        <v>24.445</v>
      </c>
      <c r="K1661" s="36">
        <v>778.35</v>
      </c>
      <c r="L1661" s="36">
        <v>755.36</v>
      </c>
      <c r="M1661" s="36">
        <v>778.35</v>
      </c>
    </row>
    <row r="1662" spans="3:13" x14ac:dyDescent="0.25">
      <c r="C1662" s="15">
        <f t="shared" si="53"/>
        <v>44500</v>
      </c>
      <c r="D1662" s="35">
        <v>44488</v>
      </c>
      <c r="E1662" s="36">
        <v>356491.41</v>
      </c>
      <c r="F1662" s="36">
        <v>98561.95</v>
      </c>
      <c r="G1662" s="36">
        <v>257929.45</v>
      </c>
      <c r="H1662" s="36">
        <v>0</v>
      </c>
      <c r="I1662" s="36">
        <v>23.667000000000002</v>
      </c>
      <c r="J1662" s="36">
        <v>23.882999999999999</v>
      </c>
      <c r="K1662" s="36">
        <v>769.75</v>
      </c>
      <c r="L1662" s="36">
        <v>756.59</v>
      </c>
      <c r="M1662" s="36">
        <v>769.75</v>
      </c>
    </row>
    <row r="1663" spans="3:13" x14ac:dyDescent="0.25">
      <c r="C1663" s="15">
        <f t="shared" si="53"/>
        <v>44500</v>
      </c>
      <c r="D1663" s="35">
        <v>44487</v>
      </c>
      <c r="E1663" s="36">
        <v>356990.31</v>
      </c>
      <c r="F1663" s="36">
        <v>98561.95</v>
      </c>
      <c r="G1663" s="36">
        <v>258428.36</v>
      </c>
      <c r="H1663" s="36">
        <v>0</v>
      </c>
      <c r="I1663" s="36">
        <v>23.193300000000001</v>
      </c>
      <c r="J1663" s="36">
        <v>23.263999999999999</v>
      </c>
      <c r="K1663" s="36">
        <v>763</v>
      </c>
      <c r="L1663" s="36">
        <v>751.02</v>
      </c>
      <c r="M1663" s="36">
        <v>763</v>
      </c>
    </row>
    <row r="1664" spans="3:13" x14ac:dyDescent="0.25">
      <c r="C1664" s="15">
        <f t="shared" si="53"/>
        <v>44500</v>
      </c>
      <c r="D1664" s="35">
        <v>44486</v>
      </c>
      <c r="E1664" s="36">
        <v>357609.56</v>
      </c>
      <c r="F1664" s="36">
        <v>98561.95</v>
      </c>
      <c r="G1664" s="36">
        <v>259047.61</v>
      </c>
      <c r="H1664" s="36">
        <v>0</v>
      </c>
      <c r="I1664" s="36">
        <v>23.309799999999999</v>
      </c>
      <c r="J1664" s="36">
        <v>23.349</v>
      </c>
      <c r="K1664" s="36">
        <v>766.19</v>
      </c>
      <c r="L1664" s="36">
        <v>750.35</v>
      </c>
      <c r="M1664" s="36">
        <v>766.19</v>
      </c>
    </row>
    <row r="1665" spans="3:13" x14ac:dyDescent="0.25">
      <c r="C1665" s="15">
        <f t="shared" si="53"/>
        <v>44500</v>
      </c>
      <c r="D1665" s="35">
        <v>44485</v>
      </c>
      <c r="E1665" s="36">
        <v>357609.56</v>
      </c>
      <c r="F1665" s="36">
        <v>98561.95</v>
      </c>
      <c r="G1665" s="36">
        <v>259047.61</v>
      </c>
      <c r="H1665" s="36">
        <v>0</v>
      </c>
      <c r="I1665" s="36">
        <v>23.309799999999999</v>
      </c>
      <c r="J1665" s="36">
        <v>23.349</v>
      </c>
      <c r="K1665" s="36">
        <v>766.19</v>
      </c>
      <c r="L1665" s="36">
        <v>750.35</v>
      </c>
      <c r="M1665" s="36">
        <v>766.19</v>
      </c>
    </row>
    <row r="1666" spans="3:13" x14ac:dyDescent="0.25">
      <c r="C1666" s="15">
        <f t="shared" si="53"/>
        <v>44500</v>
      </c>
      <c r="D1666" s="35">
        <v>44484</v>
      </c>
      <c r="E1666" s="36">
        <v>357609.56</v>
      </c>
      <c r="F1666" s="36">
        <v>98561.95</v>
      </c>
      <c r="G1666" s="36">
        <v>259047.61</v>
      </c>
      <c r="H1666" s="36">
        <v>0</v>
      </c>
      <c r="I1666" s="36">
        <v>23.309799999999999</v>
      </c>
      <c r="J1666" s="36">
        <v>23.349</v>
      </c>
      <c r="K1666" s="36">
        <v>766.19</v>
      </c>
      <c r="L1666" s="36">
        <v>750.35</v>
      </c>
      <c r="M1666" s="36">
        <v>766.19</v>
      </c>
    </row>
    <row r="1667" spans="3:13" x14ac:dyDescent="0.25">
      <c r="C1667" s="15">
        <f t="shared" si="53"/>
        <v>44500</v>
      </c>
      <c r="D1667" s="35">
        <v>44483</v>
      </c>
      <c r="E1667" s="36">
        <v>358249.41</v>
      </c>
      <c r="F1667" s="36">
        <v>98561.95</v>
      </c>
      <c r="G1667" s="36">
        <v>259687.47</v>
      </c>
      <c r="H1667" s="36">
        <v>9</v>
      </c>
      <c r="I1667" s="36">
        <v>23.519500000000001</v>
      </c>
      <c r="J1667" s="36">
        <v>23.477</v>
      </c>
      <c r="K1667" s="36">
        <v>752.66</v>
      </c>
      <c r="L1667" s="36">
        <v>749.87</v>
      </c>
      <c r="M1667" s="36">
        <v>752.66</v>
      </c>
    </row>
    <row r="1668" spans="3:13" x14ac:dyDescent="0.25">
      <c r="C1668" s="15">
        <f t="shared" si="53"/>
        <v>44500</v>
      </c>
      <c r="D1668" s="35">
        <v>44482</v>
      </c>
      <c r="E1668" s="36">
        <v>358881.88</v>
      </c>
      <c r="F1668" s="36">
        <v>98904.13</v>
      </c>
      <c r="G1668" s="36">
        <v>259977.75</v>
      </c>
      <c r="H1668" s="36">
        <v>51</v>
      </c>
      <c r="I1668" s="36">
        <v>23.093</v>
      </c>
      <c r="J1668" s="36">
        <v>23.17</v>
      </c>
      <c r="K1668" s="36">
        <v>743.58</v>
      </c>
      <c r="L1668" s="36">
        <v>751.2</v>
      </c>
      <c r="M1668" s="36">
        <v>743.58</v>
      </c>
    </row>
    <row r="1669" spans="3:13" x14ac:dyDescent="0.25">
      <c r="C1669" s="15">
        <f t="shared" si="53"/>
        <v>44500</v>
      </c>
      <c r="D1669" s="35">
        <v>44481</v>
      </c>
      <c r="E1669" s="36">
        <v>359745.5</v>
      </c>
      <c r="F1669" s="36">
        <v>98904.13</v>
      </c>
      <c r="G1669" s="36">
        <v>260841.38</v>
      </c>
      <c r="H1669" s="36">
        <v>5</v>
      </c>
      <c r="I1669" s="36">
        <v>22.562899999999999</v>
      </c>
      <c r="J1669" s="36">
        <v>22.513999999999999</v>
      </c>
      <c r="K1669" s="36">
        <v>743.68</v>
      </c>
      <c r="L1669" s="36">
        <v>748.8</v>
      </c>
      <c r="M1669" s="36">
        <v>743.68</v>
      </c>
    </row>
    <row r="1670" spans="3:13" x14ac:dyDescent="0.25">
      <c r="C1670" s="15">
        <f t="shared" si="53"/>
        <v>44500</v>
      </c>
      <c r="D1670" s="35">
        <v>44480</v>
      </c>
      <c r="E1670" s="36">
        <v>359866.09</v>
      </c>
      <c r="F1670" s="36">
        <v>98904.13</v>
      </c>
      <c r="G1670" s="36">
        <v>260961.95</v>
      </c>
      <c r="H1670" s="36">
        <v>0</v>
      </c>
      <c r="I1670" s="36">
        <v>22.582000000000001</v>
      </c>
      <c r="J1670" s="36">
        <v>22.664999999999999</v>
      </c>
      <c r="K1670" s="36">
        <v>749.08</v>
      </c>
      <c r="L1670" s="36">
        <v>743.19</v>
      </c>
      <c r="M1670" s="36">
        <v>749.08</v>
      </c>
    </row>
    <row r="1671" spans="3:13" x14ac:dyDescent="0.25">
      <c r="C1671" s="15">
        <f t="shared" si="53"/>
        <v>44500</v>
      </c>
      <c r="D1671" s="35">
        <v>44479</v>
      </c>
      <c r="E1671" s="36">
        <v>359909.69</v>
      </c>
      <c r="F1671" s="36">
        <v>99512.23</v>
      </c>
      <c r="G1671" s="36">
        <v>260397.45</v>
      </c>
      <c r="H1671" s="36">
        <v>0</v>
      </c>
      <c r="I1671" s="36">
        <v>22.6768</v>
      </c>
      <c r="J1671" s="36">
        <v>22.704999999999998</v>
      </c>
      <c r="K1671" s="36">
        <v>738.85</v>
      </c>
      <c r="L1671" s="36">
        <v>743.97</v>
      </c>
      <c r="M1671" s="36">
        <v>738.85</v>
      </c>
    </row>
    <row r="1672" spans="3:13" x14ac:dyDescent="0.25">
      <c r="C1672" s="15">
        <f t="shared" si="53"/>
        <v>44500</v>
      </c>
      <c r="D1672" s="35">
        <v>44478</v>
      </c>
      <c r="E1672" s="36">
        <v>359909.69</v>
      </c>
      <c r="F1672" s="36">
        <v>99512.23</v>
      </c>
      <c r="G1672" s="36">
        <v>260397.45</v>
      </c>
      <c r="H1672" s="36">
        <v>0</v>
      </c>
      <c r="I1672" s="36">
        <v>22.6768</v>
      </c>
      <c r="J1672" s="36">
        <v>22.704999999999998</v>
      </c>
      <c r="K1672" s="36">
        <v>738.85</v>
      </c>
      <c r="L1672" s="36">
        <v>743.97</v>
      </c>
      <c r="M1672" s="36">
        <v>738.85</v>
      </c>
    </row>
    <row r="1673" spans="3:13" x14ac:dyDescent="0.25">
      <c r="C1673" s="15">
        <f t="shared" si="53"/>
        <v>44500</v>
      </c>
      <c r="D1673" s="35">
        <v>44477</v>
      </c>
      <c r="E1673" s="36">
        <v>359909.69</v>
      </c>
      <c r="F1673" s="36">
        <v>99512.23</v>
      </c>
      <c r="G1673" s="36">
        <v>260397.45</v>
      </c>
      <c r="H1673" s="36">
        <v>0</v>
      </c>
      <c r="I1673" s="36">
        <v>22.6768</v>
      </c>
      <c r="J1673" s="36">
        <v>22.704999999999998</v>
      </c>
      <c r="K1673" s="36">
        <v>738.85</v>
      </c>
      <c r="L1673" s="36">
        <v>743.97</v>
      </c>
      <c r="M1673" s="36">
        <v>738.85</v>
      </c>
    </row>
    <row r="1674" spans="3:13" x14ac:dyDescent="0.25">
      <c r="C1674" s="15">
        <f t="shared" si="53"/>
        <v>44500</v>
      </c>
      <c r="D1674" s="35">
        <v>44476</v>
      </c>
      <c r="E1674" s="36">
        <v>360508.78</v>
      </c>
      <c r="F1674" s="36">
        <v>99512.23</v>
      </c>
      <c r="G1674" s="36">
        <v>260996.53</v>
      </c>
      <c r="H1674" s="36">
        <v>195</v>
      </c>
      <c r="I1674" s="36">
        <v>22.602499999999999</v>
      </c>
      <c r="J1674" s="36">
        <v>22.658000000000001</v>
      </c>
      <c r="K1674" s="36">
        <v>715.46</v>
      </c>
      <c r="L1674" s="36">
        <v>740.6</v>
      </c>
      <c r="M1674" s="36">
        <v>715.46</v>
      </c>
    </row>
    <row r="1675" spans="3:13" x14ac:dyDescent="0.25">
      <c r="C1675" s="15">
        <f t="shared" si="53"/>
        <v>44500</v>
      </c>
      <c r="D1675" s="35">
        <v>44475</v>
      </c>
      <c r="E1675" s="36">
        <v>360650.53</v>
      </c>
      <c r="F1675" s="36">
        <v>99512.23</v>
      </c>
      <c r="G1675" s="36">
        <v>261138.3</v>
      </c>
      <c r="H1675" s="36">
        <v>0</v>
      </c>
      <c r="I1675" s="36">
        <v>22.6251</v>
      </c>
      <c r="J1675" s="36">
        <v>22.532</v>
      </c>
      <c r="K1675" s="36">
        <v>715.46</v>
      </c>
      <c r="L1675" s="36">
        <v>740.6</v>
      </c>
      <c r="M1675" s="36">
        <v>715.46</v>
      </c>
    </row>
    <row r="1676" spans="3:13" x14ac:dyDescent="0.25">
      <c r="C1676" s="15">
        <f t="shared" si="53"/>
        <v>44500</v>
      </c>
      <c r="D1676" s="35">
        <v>44474</v>
      </c>
      <c r="E1676" s="36">
        <v>360651.56</v>
      </c>
      <c r="F1676" s="36">
        <v>99512.23</v>
      </c>
      <c r="G1676" s="36">
        <v>261139.33</v>
      </c>
      <c r="H1676" s="36">
        <v>0</v>
      </c>
      <c r="I1676" s="36">
        <v>22.632400000000001</v>
      </c>
      <c r="J1676" s="36">
        <v>22.608000000000001</v>
      </c>
      <c r="K1676" s="36">
        <v>715.46</v>
      </c>
      <c r="L1676" s="36">
        <v>740.6</v>
      </c>
      <c r="M1676" s="36">
        <v>715.46</v>
      </c>
    </row>
    <row r="1677" spans="3:13" x14ac:dyDescent="0.25">
      <c r="C1677" s="15">
        <f t="shared" si="53"/>
        <v>44500</v>
      </c>
      <c r="D1677" s="35">
        <v>44473</v>
      </c>
      <c r="E1677" s="36">
        <v>360850.97</v>
      </c>
      <c r="F1677" s="36">
        <v>99857.52</v>
      </c>
      <c r="G1677" s="36">
        <v>260993.47</v>
      </c>
      <c r="H1677" s="36">
        <v>0</v>
      </c>
      <c r="I1677" s="36">
        <v>22.681799999999999</v>
      </c>
      <c r="J1677" s="36">
        <v>22.643999999999998</v>
      </c>
      <c r="K1677" s="36">
        <v>715.46</v>
      </c>
      <c r="L1677" s="36">
        <v>740.6</v>
      </c>
      <c r="M1677" s="36">
        <v>715.46</v>
      </c>
    </row>
    <row r="1678" spans="3:13" x14ac:dyDescent="0.25">
      <c r="C1678" s="15">
        <f t="shared" si="53"/>
        <v>44500</v>
      </c>
      <c r="D1678" s="35">
        <v>44472</v>
      </c>
      <c r="E1678" s="36">
        <v>360300.59</v>
      </c>
      <c r="F1678" s="36">
        <v>100694.98</v>
      </c>
      <c r="G1678" s="36">
        <v>259605.61</v>
      </c>
      <c r="H1678" s="36">
        <v>0</v>
      </c>
      <c r="I1678" s="36">
        <v>22.538499999999999</v>
      </c>
      <c r="J1678" s="36">
        <v>22.536000000000001</v>
      </c>
      <c r="K1678" s="36">
        <v>715.46</v>
      </c>
      <c r="L1678" s="36">
        <v>740.6</v>
      </c>
      <c r="M1678" s="36">
        <v>715.46</v>
      </c>
    </row>
    <row r="1679" spans="3:13" x14ac:dyDescent="0.25">
      <c r="C1679" s="15">
        <f t="shared" si="53"/>
        <v>44500</v>
      </c>
      <c r="D1679" s="35">
        <v>44471</v>
      </c>
      <c r="E1679" s="36">
        <v>360300.59</v>
      </c>
      <c r="F1679" s="36">
        <v>100694.98</v>
      </c>
      <c r="G1679" s="36">
        <v>259605.61</v>
      </c>
      <c r="H1679" s="36">
        <v>0</v>
      </c>
      <c r="I1679" s="36">
        <v>22.538499999999999</v>
      </c>
      <c r="J1679" s="36">
        <v>22.536000000000001</v>
      </c>
      <c r="K1679" s="36">
        <v>715.46</v>
      </c>
      <c r="L1679" s="36">
        <v>740.6</v>
      </c>
      <c r="M1679" s="36">
        <v>715.46</v>
      </c>
    </row>
    <row r="1680" spans="3:13" x14ac:dyDescent="0.25">
      <c r="C1680" s="15">
        <f t="shared" si="53"/>
        <v>44500</v>
      </c>
      <c r="D1680" s="35">
        <v>44470</v>
      </c>
      <c r="E1680" s="36">
        <v>360300.59</v>
      </c>
      <c r="F1680" s="36">
        <v>100694.98</v>
      </c>
      <c r="G1680" s="36">
        <v>259605.61</v>
      </c>
      <c r="H1680" s="36">
        <v>0</v>
      </c>
      <c r="I1680" s="36">
        <v>22.538499999999999</v>
      </c>
      <c r="J1680" s="36">
        <v>22.536000000000001</v>
      </c>
      <c r="K1680" s="36">
        <v>715.46</v>
      </c>
      <c r="L1680" s="36">
        <v>740.6</v>
      </c>
      <c r="M1680" s="36">
        <v>715.46</v>
      </c>
    </row>
    <row r="1681" spans="3:13" x14ac:dyDescent="0.25">
      <c r="C1681" s="15">
        <f t="shared" si="53"/>
        <v>44500</v>
      </c>
      <c r="D1681" s="35">
        <v>44469</v>
      </c>
      <c r="E1681" s="36">
        <v>361010.44</v>
      </c>
      <c r="F1681" s="36">
        <v>100847.52</v>
      </c>
      <c r="G1681" s="36">
        <v>260162.92</v>
      </c>
      <c r="H1681" s="36">
        <v>34</v>
      </c>
      <c r="I1681" s="36">
        <v>22.170999999999999</v>
      </c>
      <c r="J1681" s="36">
        <v>22.047000000000001</v>
      </c>
      <c r="K1681" s="36">
        <v>715.46</v>
      </c>
      <c r="L1681" s="36">
        <v>740.6</v>
      </c>
      <c r="M1681" s="36">
        <v>715.46</v>
      </c>
    </row>
    <row r="1682" spans="3:13" x14ac:dyDescent="0.25">
      <c r="C1682" s="15">
        <f t="shared" si="53"/>
        <v>44500</v>
      </c>
      <c r="D1682" s="35">
        <v>44468</v>
      </c>
      <c r="E1682" s="36">
        <v>360426.5</v>
      </c>
      <c r="F1682" s="36">
        <v>101923.13</v>
      </c>
      <c r="G1682" s="36">
        <v>258503.38</v>
      </c>
      <c r="H1682" s="36">
        <v>1517</v>
      </c>
      <c r="I1682" s="36">
        <v>21.535799999999998</v>
      </c>
      <c r="J1682" s="36">
        <v>21.484999999999999</v>
      </c>
      <c r="K1682" s="36">
        <v>733.14</v>
      </c>
      <c r="L1682" s="36">
        <v>737.62</v>
      </c>
      <c r="M1682" s="36">
        <v>733.14</v>
      </c>
    </row>
    <row r="1683" spans="3:13" x14ac:dyDescent="0.25">
      <c r="C1683" s="15">
        <f t="shared" si="53"/>
        <v>44469</v>
      </c>
      <c r="D1683" s="35">
        <v>44467</v>
      </c>
      <c r="E1683" s="36">
        <v>359819.72</v>
      </c>
      <c r="F1683" s="36">
        <v>101923.13</v>
      </c>
      <c r="G1683" s="36">
        <v>257896.58</v>
      </c>
      <c r="H1683" s="36">
        <v>5</v>
      </c>
      <c r="I1683" s="36">
        <v>22.455500000000001</v>
      </c>
      <c r="J1683" s="36">
        <v>22.43</v>
      </c>
      <c r="K1683" s="36">
        <v>741.92</v>
      </c>
      <c r="L1683" s="36">
        <v>743</v>
      </c>
      <c r="M1683" s="36">
        <v>741.92</v>
      </c>
    </row>
    <row r="1684" spans="3:13" x14ac:dyDescent="0.25">
      <c r="C1684" s="15">
        <f t="shared" si="53"/>
        <v>44469</v>
      </c>
      <c r="D1684" s="35">
        <v>44466</v>
      </c>
      <c r="E1684" s="36">
        <v>360444.34</v>
      </c>
      <c r="F1684" s="36">
        <v>101923.13</v>
      </c>
      <c r="G1684" s="36">
        <v>258521.22</v>
      </c>
      <c r="H1684" s="36">
        <v>58</v>
      </c>
      <c r="I1684" s="36">
        <v>22.627500000000001</v>
      </c>
      <c r="J1684" s="36">
        <v>22.657</v>
      </c>
      <c r="K1684" s="36">
        <v>738.88</v>
      </c>
      <c r="L1684" s="36">
        <v>750.8</v>
      </c>
      <c r="M1684" s="36">
        <v>738.88</v>
      </c>
    </row>
    <row r="1685" spans="3:13" x14ac:dyDescent="0.25">
      <c r="C1685" s="15">
        <f t="shared" si="53"/>
        <v>44469</v>
      </c>
      <c r="D1685" s="35">
        <v>44465</v>
      </c>
      <c r="E1685" s="36">
        <v>360458.38</v>
      </c>
      <c r="F1685" s="36">
        <v>101923.13</v>
      </c>
      <c r="G1685" s="36">
        <v>258535.23</v>
      </c>
      <c r="H1685" s="36">
        <v>0</v>
      </c>
      <c r="I1685" s="36">
        <v>22.420500000000001</v>
      </c>
      <c r="J1685" s="36">
        <v>22.388000000000002</v>
      </c>
      <c r="K1685" s="36">
        <v>745.72</v>
      </c>
      <c r="L1685" s="36">
        <v>748.97</v>
      </c>
      <c r="M1685" s="36">
        <v>745.72</v>
      </c>
    </row>
    <row r="1686" spans="3:13" x14ac:dyDescent="0.25">
      <c r="C1686" s="15">
        <f t="shared" si="53"/>
        <v>44469</v>
      </c>
      <c r="D1686" s="35">
        <v>44464</v>
      </c>
      <c r="E1686" s="36">
        <v>360458.38</v>
      </c>
      <c r="F1686" s="36">
        <v>101923.13</v>
      </c>
      <c r="G1686" s="36">
        <v>258535.23</v>
      </c>
      <c r="H1686" s="36">
        <v>0</v>
      </c>
      <c r="I1686" s="36">
        <v>22.420500000000001</v>
      </c>
      <c r="J1686" s="36">
        <v>22.388000000000002</v>
      </c>
      <c r="K1686" s="36">
        <v>745.72</v>
      </c>
      <c r="L1686" s="36">
        <v>748.97</v>
      </c>
      <c r="M1686" s="36">
        <v>745.72</v>
      </c>
    </row>
    <row r="1687" spans="3:13" x14ac:dyDescent="0.25">
      <c r="C1687" s="15">
        <f t="shared" si="53"/>
        <v>44469</v>
      </c>
      <c r="D1687" s="35">
        <v>44463</v>
      </c>
      <c r="E1687" s="36">
        <v>360458.38</v>
      </c>
      <c r="F1687" s="36">
        <v>101923.13</v>
      </c>
      <c r="G1687" s="36">
        <v>258535.23</v>
      </c>
      <c r="H1687" s="36">
        <v>200</v>
      </c>
      <c r="I1687" s="36">
        <v>22.420500000000001</v>
      </c>
      <c r="J1687" s="36">
        <v>22.388000000000002</v>
      </c>
      <c r="K1687" s="36">
        <v>745.72</v>
      </c>
      <c r="L1687" s="36">
        <v>748.97</v>
      </c>
      <c r="M1687" s="36">
        <v>745.72</v>
      </c>
    </row>
    <row r="1688" spans="3:13" x14ac:dyDescent="0.25">
      <c r="C1688" s="15">
        <f t="shared" si="53"/>
        <v>44469</v>
      </c>
      <c r="D1688" s="35">
        <v>44462</v>
      </c>
      <c r="E1688" s="36">
        <v>359304.03</v>
      </c>
      <c r="F1688" s="36">
        <v>101923.13</v>
      </c>
      <c r="G1688" s="36">
        <v>257380.88</v>
      </c>
      <c r="H1688" s="36">
        <v>5</v>
      </c>
      <c r="I1688" s="36">
        <v>22.512899999999998</v>
      </c>
      <c r="J1688" s="36">
        <v>22.641999999999999</v>
      </c>
      <c r="K1688" s="36">
        <v>749.82</v>
      </c>
      <c r="L1688" s="36">
        <v>749.82</v>
      </c>
      <c r="M1688" s="36">
        <v>749.82</v>
      </c>
    </row>
    <row r="1689" spans="3:13" x14ac:dyDescent="0.25">
      <c r="C1689" s="15">
        <f t="shared" si="53"/>
        <v>44469</v>
      </c>
      <c r="D1689" s="35">
        <v>44461</v>
      </c>
      <c r="E1689" s="36">
        <v>359040.53</v>
      </c>
      <c r="F1689" s="36">
        <v>101923.13</v>
      </c>
      <c r="G1689" s="36">
        <v>257117.41</v>
      </c>
      <c r="H1689" s="36">
        <v>0</v>
      </c>
      <c r="I1689" s="36">
        <v>22.696300000000001</v>
      </c>
      <c r="J1689" s="36">
        <v>22.869</v>
      </c>
      <c r="K1689" s="36">
        <v>750.2</v>
      </c>
      <c r="L1689" s="36">
        <v>818.13</v>
      </c>
      <c r="M1689" s="36">
        <v>750.2</v>
      </c>
    </row>
    <row r="1690" spans="3:13" x14ac:dyDescent="0.25">
      <c r="C1690" s="15">
        <f t="shared" si="53"/>
        <v>44469</v>
      </c>
      <c r="D1690" s="35">
        <v>44460</v>
      </c>
      <c r="E1690" s="36">
        <v>359359.47</v>
      </c>
      <c r="F1690" s="36">
        <v>101923.13</v>
      </c>
      <c r="G1690" s="36">
        <v>257436.3</v>
      </c>
      <c r="H1690" s="36">
        <v>1</v>
      </c>
      <c r="I1690" s="36">
        <v>22.4968</v>
      </c>
      <c r="J1690" s="36">
        <v>22.573</v>
      </c>
      <c r="K1690" s="36">
        <v>752.39</v>
      </c>
      <c r="L1690" s="36">
        <v>817.65</v>
      </c>
      <c r="M1690" s="36">
        <v>752.39</v>
      </c>
    </row>
    <row r="1691" spans="3:13" x14ac:dyDescent="0.25">
      <c r="C1691" s="15">
        <f t="shared" si="53"/>
        <v>44469</v>
      </c>
      <c r="D1691" s="35">
        <v>44459</v>
      </c>
      <c r="E1691" s="36">
        <v>360041.69</v>
      </c>
      <c r="F1691" s="36">
        <v>101883.34</v>
      </c>
      <c r="G1691" s="36">
        <v>258158.36</v>
      </c>
      <c r="H1691" s="36">
        <v>75</v>
      </c>
      <c r="I1691" s="36">
        <v>22.2698</v>
      </c>
      <c r="J1691" s="36">
        <v>22.163</v>
      </c>
      <c r="K1691" s="36">
        <v>752.39</v>
      </c>
      <c r="L1691" s="36">
        <v>817.65</v>
      </c>
      <c r="M1691" s="36">
        <v>752.39</v>
      </c>
    </row>
    <row r="1692" spans="3:13" x14ac:dyDescent="0.25">
      <c r="C1692" s="15">
        <f t="shared" si="53"/>
        <v>44469</v>
      </c>
      <c r="D1692" s="35">
        <v>44458</v>
      </c>
      <c r="E1692" s="36">
        <v>360281.81</v>
      </c>
      <c r="F1692" s="36">
        <v>101883.34</v>
      </c>
      <c r="G1692" s="36">
        <v>258398.48</v>
      </c>
      <c r="H1692" s="36">
        <v>0</v>
      </c>
      <c r="I1692" s="36">
        <v>22.385300000000001</v>
      </c>
      <c r="J1692" s="36">
        <v>22.295000000000002</v>
      </c>
      <c r="K1692" s="36">
        <v>752.39</v>
      </c>
      <c r="L1692" s="36">
        <v>817.65</v>
      </c>
      <c r="M1692" s="36">
        <v>752.39</v>
      </c>
    </row>
    <row r="1693" spans="3:13" x14ac:dyDescent="0.25">
      <c r="C1693" s="15">
        <f t="shared" si="53"/>
        <v>44469</v>
      </c>
      <c r="D1693" s="35">
        <v>44457</v>
      </c>
      <c r="E1693" s="36">
        <v>360281.81</v>
      </c>
      <c r="F1693" s="36">
        <v>101883.34</v>
      </c>
      <c r="G1693" s="36">
        <v>258398.48</v>
      </c>
      <c r="H1693" s="36">
        <v>0</v>
      </c>
      <c r="I1693" s="36">
        <v>22.385300000000001</v>
      </c>
      <c r="J1693" s="36">
        <v>22.295000000000002</v>
      </c>
      <c r="K1693" s="36">
        <v>752.39</v>
      </c>
      <c r="L1693" s="36">
        <v>817.65</v>
      </c>
      <c r="M1693" s="36">
        <v>752.39</v>
      </c>
    </row>
    <row r="1694" spans="3:13" x14ac:dyDescent="0.25">
      <c r="C1694" s="15">
        <f t="shared" ref="C1694:C1757" si="54">IFERROR(IF(DAY(D1694)=1,EOMONTH(D1694,0),IF(AND(EOMONTH(D1694,0)+1-D1694&lt;=3,(H1694-AVERAGE(H1695:H1704))/_xlfn.STDEV.S(H1695:H1704)&gt;3),EOMONTH(D1694,1),C1695)),C1695)</f>
        <v>44469</v>
      </c>
      <c r="D1694" s="35">
        <v>44456</v>
      </c>
      <c r="E1694" s="36">
        <v>360281.81</v>
      </c>
      <c r="F1694" s="36">
        <v>101883.34</v>
      </c>
      <c r="G1694" s="36">
        <v>258398.48</v>
      </c>
      <c r="H1694" s="36">
        <v>6</v>
      </c>
      <c r="I1694" s="36">
        <v>22.385300000000001</v>
      </c>
      <c r="J1694" s="36">
        <v>22.295000000000002</v>
      </c>
      <c r="K1694" s="36">
        <v>752.39</v>
      </c>
      <c r="L1694" s="36">
        <v>817.65</v>
      </c>
      <c r="M1694" s="36">
        <v>752.39</v>
      </c>
    </row>
    <row r="1695" spans="3:13" x14ac:dyDescent="0.25">
      <c r="C1695" s="15">
        <f t="shared" si="54"/>
        <v>44469</v>
      </c>
      <c r="D1695" s="35">
        <v>44455</v>
      </c>
      <c r="E1695" s="36">
        <v>360898.19</v>
      </c>
      <c r="F1695" s="36">
        <v>101883.34</v>
      </c>
      <c r="G1695" s="36">
        <v>259014.83</v>
      </c>
      <c r="H1695" s="36">
        <v>3</v>
      </c>
      <c r="I1695" s="36">
        <v>22.907</v>
      </c>
      <c r="J1695" s="36">
        <v>22.751999999999999</v>
      </c>
      <c r="K1695" s="36">
        <v>777.53</v>
      </c>
      <c r="L1695" s="36">
        <v>818.73</v>
      </c>
      <c r="M1695" s="36">
        <v>777.53</v>
      </c>
    </row>
    <row r="1696" spans="3:13" x14ac:dyDescent="0.25">
      <c r="C1696" s="15">
        <f t="shared" si="54"/>
        <v>44469</v>
      </c>
      <c r="D1696" s="35">
        <v>44454</v>
      </c>
      <c r="E1696" s="36">
        <v>361500.97</v>
      </c>
      <c r="F1696" s="36">
        <v>101958.74</v>
      </c>
      <c r="G1696" s="36">
        <v>259542.2</v>
      </c>
      <c r="H1696" s="36">
        <v>12</v>
      </c>
      <c r="I1696" s="36">
        <v>23.842600000000001</v>
      </c>
      <c r="J1696" s="36">
        <v>23.759</v>
      </c>
      <c r="K1696" s="36">
        <v>782.9</v>
      </c>
      <c r="L1696" s="36">
        <v>821.92</v>
      </c>
      <c r="M1696" s="36">
        <v>782.9</v>
      </c>
    </row>
    <row r="1697" spans="3:13" x14ac:dyDescent="0.25">
      <c r="C1697" s="15">
        <f t="shared" si="54"/>
        <v>44469</v>
      </c>
      <c r="D1697" s="35">
        <v>44453</v>
      </c>
      <c r="E1697" s="36">
        <v>361431.41</v>
      </c>
      <c r="F1697" s="36">
        <v>102519.34</v>
      </c>
      <c r="G1697" s="36">
        <v>258912.06</v>
      </c>
      <c r="H1697" s="36">
        <v>35</v>
      </c>
      <c r="I1697" s="36">
        <v>23.8568</v>
      </c>
      <c r="J1697" s="36">
        <v>23.841999999999999</v>
      </c>
      <c r="K1697" s="36">
        <v>780.6</v>
      </c>
      <c r="L1697" s="36">
        <v>821.14</v>
      </c>
      <c r="M1697" s="36">
        <v>780.6</v>
      </c>
    </row>
    <row r="1698" spans="3:13" x14ac:dyDescent="0.25">
      <c r="C1698" s="15">
        <f t="shared" si="54"/>
        <v>44469</v>
      </c>
      <c r="D1698" s="35">
        <v>44452</v>
      </c>
      <c r="E1698" s="36">
        <v>361018.16</v>
      </c>
      <c r="F1698" s="36">
        <v>105086.16</v>
      </c>
      <c r="G1698" s="36">
        <v>255931.97</v>
      </c>
      <c r="H1698" s="36">
        <v>28</v>
      </c>
      <c r="I1698" s="36">
        <v>23.738499999999998</v>
      </c>
      <c r="J1698" s="36">
        <v>23.753</v>
      </c>
      <c r="K1698" s="36">
        <v>784.9</v>
      </c>
      <c r="L1698" s="36">
        <v>819.46</v>
      </c>
      <c r="M1698" s="36">
        <v>784.9</v>
      </c>
    </row>
    <row r="1699" spans="3:13" x14ac:dyDescent="0.25">
      <c r="C1699" s="15">
        <f t="shared" si="54"/>
        <v>44469</v>
      </c>
      <c r="D1699" s="35">
        <v>44451</v>
      </c>
      <c r="E1699" s="36">
        <v>361512.22</v>
      </c>
      <c r="F1699" s="36">
        <v>105686.23</v>
      </c>
      <c r="G1699" s="36">
        <v>255826</v>
      </c>
      <c r="H1699" s="36">
        <v>0</v>
      </c>
      <c r="I1699" s="36">
        <v>23.7441</v>
      </c>
      <c r="J1699" s="36">
        <v>23.855</v>
      </c>
      <c r="K1699" s="36">
        <v>795.74</v>
      </c>
      <c r="L1699" s="36">
        <v>820.41</v>
      </c>
      <c r="M1699" s="36">
        <v>795.74</v>
      </c>
    </row>
    <row r="1700" spans="3:13" x14ac:dyDescent="0.25">
      <c r="C1700" s="15">
        <f t="shared" si="54"/>
        <v>44469</v>
      </c>
      <c r="D1700" s="35">
        <v>44450</v>
      </c>
      <c r="E1700" s="36">
        <v>361512.22</v>
      </c>
      <c r="F1700" s="36">
        <v>105686.23</v>
      </c>
      <c r="G1700" s="36">
        <v>255826</v>
      </c>
      <c r="H1700" s="36">
        <v>0</v>
      </c>
      <c r="I1700" s="36">
        <v>23.7441</v>
      </c>
      <c r="J1700" s="36">
        <v>23.855</v>
      </c>
      <c r="K1700" s="36">
        <v>795.74</v>
      </c>
      <c r="L1700" s="36">
        <v>820.41</v>
      </c>
      <c r="M1700" s="36">
        <v>795.74</v>
      </c>
    </row>
    <row r="1701" spans="3:13" x14ac:dyDescent="0.25">
      <c r="C1701" s="15">
        <f t="shared" si="54"/>
        <v>44469</v>
      </c>
      <c r="D1701" s="35">
        <v>44449</v>
      </c>
      <c r="E1701" s="36">
        <v>361512.22</v>
      </c>
      <c r="F1701" s="36">
        <v>105686.23</v>
      </c>
      <c r="G1701" s="36">
        <v>255826</v>
      </c>
      <c r="H1701" s="36">
        <v>6</v>
      </c>
      <c r="I1701" s="36">
        <v>23.7441</v>
      </c>
      <c r="J1701" s="36">
        <v>23.855</v>
      </c>
      <c r="K1701" s="36">
        <v>795.74</v>
      </c>
      <c r="L1701" s="36">
        <v>820.41</v>
      </c>
      <c r="M1701" s="36">
        <v>795.74</v>
      </c>
    </row>
    <row r="1702" spans="3:13" x14ac:dyDescent="0.25">
      <c r="C1702" s="15">
        <f t="shared" si="54"/>
        <v>44469</v>
      </c>
      <c r="D1702" s="35">
        <v>44448</v>
      </c>
      <c r="E1702" s="36">
        <v>361636.59</v>
      </c>
      <c r="F1702" s="36">
        <v>105686.23</v>
      </c>
      <c r="G1702" s="36">
        <v>255950.36</v>
      </c>
      <c r="H1702" s="36">
        <v>37</v>
      </c>
      <c r="I1702" s="36">
        <v>24.0397</v>
      </c>
      <c r="J1702" s="36">
        <v>24.132999999999999</v>
      </c>
      <c r="K1702" s="36">
        <v>792.2</v>
      </c>
      <c r="L1702" s="36">
        <v>819</v>
      </c>
      <c r="M1702" s="36">
        <v>792.2</v>
      </c>
    </row>
    <row r="1703" spans="3:13" x14ac:dyDescent="0.25">
      <c r="C1703" s="15">
        <f t="shared" si="54"/>
        <v>44469</v>
      </c>
      <c r="D1703" s="35">
        <v>44447</v>
      </c>
      <c r="E1703" s="36">
        <v>361851.72</v>
      </c>
      <c r="F1703" s="36">
        <v>105686.23</v>
      </c>
      <c r="G1703" s="36">
        <v>256165.48</v>
      </c>
      <c r="H1703" s="36">
        <v>20</v>
      </c>
      <c r="I1703" s="36">
        <v>23.9451</v>
      </c>
      <c r="J1703" s="36">
        <v>24.012</v>
      </c>
      <c r="K1703" s="36">
        <v>801.34</v>
      </c>
      <c r="L1703" s="36">
        <v>818.21</v>
      </c>
      <c r="M1703" s="36">
        <v>801.34</v>
      </c>
    </row>
    <row r="1704" spans="3:13" x14ac:dyDescent="0.25">
      <c r="C1704" s="15">
        <f t="shared" si="54"/>
        <v>44469</v>
      </c>
      <c r="D1704" s="35">
        <v>44446</v>
      </c>
      <c r="E1704" s="36">
        <v>363113.34</v>
      </c>
      <c r="F1704" s="36">
        <v>105502.51</v>
      </c>
      <c r="G1704" s="36">
        <v>257610.83</v>
      </c>
      <c r="H1704" s="36">
        <v>115</v>
      </c>
      <c r="I1704" s="36">
        <v>24.318999999999999</v>
      </c>
      <c r="J1704" s="36">
        <v>24.334</v>
      </c>
      <c r="K1704" s="36">
        <v>809.38</v>
      </c>
      <c r="L1704" s="36">
        <v>817.57</v>
      </c>
      <c r="M1704" s="36">
        <v>809.38</v>
      </c>
    </row>
    <row r="1705" spans="3:13" x14ac:dyDescent="0.25">
      <c r="C1705" s="15">
        <f t="shared" si="54"/>
        <v>44469</v>
      </c>
      <c r="D1705" s="35">
        <v>44445</v>
      </c>
      <c r="E1705" s="36">
        <v>362120.03</v>
      </c>
      <c r="F1705" s="36">
        <v>107770.85</v>
      </c>
      <c r="G1705" s="36">
        <v>254349.2</v>
      </c>
      <c r="H1705" s="36">
        <v>0</v>
      </c>
      <c r="I1705" s="36">
        <v>24.682500000000001</v>
      </c>
      <c r="J1705" s="36">
        <v>24.762</v>
      </c>
      <c r="K1705" s="36">
        <v>804.56</v>
      </c>
      <c r="L1705" s="36">
        <v>784.89</v>
      </c>
      <c r="M1705" s="36">
        <v>804.56</v>
      </c>
    </row>
    <row r="1706" spans="3:13" x14ac:dyDescent="0.25">
      <c r="C1706" s="15">
        <f t="shared" si="54"/>
        <v>44469</v>
      </c>
      <c r="D1706" s="35">
        <v>44444</v>
      </c>
      <c r="E1706" s="36">
        <v>362120.03</v>
      </c>
      <c r="F1706" s="36">
        <v>107770.85</v>
      </c>
      <c r="G1706" s="36">
        <v>254349.2</v>
      </c>
      <c r="H1706" s="36">
        <v>0</v>
      </c>
      <c r="I1706" s="36">
        <v>24.716000000000001</v>
      </c>
      <c r="J1706" s="36">
        <v>24.762</v>
      </c>
      <c r="K1706" s="36">
        <v>789.03</v>
      </c>
      <c r="L1706" s="36">
        <v>785.16</v>
      </c>
      <c r="M1706" s="36">
        <v>789.03</v>
      </c>
    </row>
    <row r="1707" spans="3:13" x14ac:dyDescent="0.25">
      <c r="C1707" s="15">
        <f t="shared" si="54"/>
        <v>44469</v>
      </c>
      <c r="D1707" s="35">
        <v>44443</v>
      </c>
      <c r="E1707" s="36">
        <v>362120.03</v>
      </c>
      <c r="F1707" s="36">
        <v>107770.85</v>
      </c>
      <c r="G1707" s="36">
        <v>254349.2</v>
      </c>
      <c r="H1707" s="36">
        <v>0</v>
      </c>
      <c r="I1707" s="36">
        <v>24.716000000000001</v>
      </c>
      <c r="J1707" s="36">
        <v>24.762</v>
      </c>
      <c r="K1707" s="36">
        <v>789.03</v>
      </c>
      <c r="L1707" s="36">
        <v>785.16</v>
      </c>
      <c r="M1707" s="36">
        <v>789.03</v>
      </c>
    </row>
    <row r="1708" spans="3:13" x14ac:dyDescent="0.25">
      <c r="C1708" s="15">
        <f t="shared" si="54"/>
        <v>44469</v>
      </c>
      <c r="D1708" s="35">
        <v>44442</v>
      </c>
      <c r="E1708" s="36">
        <v>362120.03</v>
      </c>
      <c r="F1708" s="36">
        <v>107770.85</v>
      </c>
      <c r="G1708" s="36">
        <v>254349.2</v>
      </c>
      <c r="H1708" s="36">
        <v>95</v>
      </c>
      <c r="I1708" s="36">
        <v>24.716000000000001</v>
      </c>
      <c r="J1708" s="36">
        <v>24.762</v>
      </c>
      <c r="K1708" s="36">
        <v>789.03</v>
      </c>
      <c r="L1708" s="36">
        <v>785.16</v>
      </c>
      <c r="M1708" s="36">
        <v>789.03</v>
      </c>
    </row>
    <row r="1709" spans="3:13" x14ac:dyDescent="0.25">
      <c r="C1709" s="15">
        <f t="shared" si="54"/>
        <v>44469</v>
      </c>
      <c r="D1709" s="35">
        <v>44441</v>
      </c>
      <c r="E1709" s="36">
        <v>362617.91</v>
      </c>
      <c r="F1709" s="36">
        <v>107770.85</v>
      </c>
      <c r="G1709" s="36">
        <v>254847.08</v>
      </c>
      <c r="H1709" s="36">
        <v>134</v>
      </c>
      <c r="I1709" s="36">
        <v>23.9055</v>
      </c>
      <c r="J1709" s="36">
        <v>23.875</v>
      </c>
      <c r="K1709" s="36">
        <v>793.61</v>
      </c>
      <c r="L1709" s="36">
        <v>785.09</v>
      </c>
      <c r="M1709" s="36">
        <v>793.61</v>
      </c>
    </row>
    <row r="1710" spans="3:13" x14ac:dyDescent="0.25">
      <c r="C1710" s="15">
        <f t="shared" si="54"/>
        <v>44469</v>
      </c>
      <c r="D1710" s="35">
        <v>44440</v>
      </c>
      <c r="E1710" s="36">
        <v>362706.31</v>
      </c>
      <c r="F1710" s="36">
        <v>107308.42</v>
      </c>
      <c r="G1710" s="36">
        <v>255397.86</v>
      </c>
      <c r="H1710" s="36">
        <v>468</v>
      </c>
      <c r="I1710" s="36">
        <v>24.140999999999998</v>
      </c>
      <c r="J1710" s="36">
        <v>24.177</v>
      </c>
      <c r="K1710" s="36">
        <v>787.93</v>
      </c>
      <c r="L1710" s="36">
        <v>784.67</v>
      </c>
      <c r="M1710" s="36">
        <v>787.93</v>
      </c>
    </row>
    <row r="1711" spans="3:13" x14ac:dyDescent="0.25">
      <c r="C1711" s="15">
        <f t="shared" si="54"/>
        <v>44469</v>
      </c>
      <c r="D1711" s="35">
        <v>44439</v>
      </c>
      <c r="E1711" s="36">
        <v>362071.88</v>
      </c>
      <c r="F1711" s="36">
        <v>107436.59</v>
      </c>
      <c r="G1711" s="36">
        <v>254635.27</v>
      </c>
      <c r="H1711" s="36">
        <v>516</v>
      </c>
      <c r="I1711" s="36">
        <v>23.894300000000001</v>
      </c>
      <c r="J1711" s="36">
        <v>23.96</v>
      </c>
      <c r="K1711" s="36">
        <v>790.63</v>
      </c>
      <c r="L1711" s="36">
        <v>784.59</v>
      </c>
      <c r="M1711" s="36">
        <v>790.63</v>
      </c>
    </row>
    <row r="1712" spans="3:13" x14ac:dyDescent="0.25">
      <c r="C1712" s="15">
        <f t="shared" si="54"/>
        <v>44469</v>
      </c>
      <c r="D1712" s="35">
        <v>44438</v>
      </c>
      <c r="E1712" s="36">
        <v>361395.03</v>
      </c>
      <c r="F1712" s="36">
        <v>107491.13</v>
      </c>
      <c r="G1712" s="36">
        <v>253903.92</v>
      </c>
      <c r="H1712" s="36">
        <v>3826</v>
      </c>
      <c r="I1712" s="36">
        <v>24.036000000000001</v>
      </c>
      <c r="J1712" s="36">
        <v>23.96</v>
      </c>
      <c r="K1712" s="36">
        <v>784.02</v>
      </c>
      <c r="L1712" s="36">
        <v>783.86</v>
      </c>
      <c r="M1712" s="36">
        <v>784.02</v>
      </c>
    </row>
    <row r="1713" spans="3:13" x14ac:dyDescent="0.25">
      <c r="C1713" s="15">
        <f t="shared" si="54"/>
        <v>44439</v>
      </c>
      <c r="D1713" s="35">
        <v>44437</v>
      </c>
      <c r="E1713" s="36">
        <v>362059.38</v>
      </c>
      <c r="F1713" s="36">
        <v>107645.62</v>
      </c>
      <c r="G1713" s="36">
        <v>254413.77</v>
      </c>
      <c r="H1713" s="36">
        <v>0</v>
      </c>
      <c r="I1713" s="36">
        <v>24.026199999999999</v>
      </c>
      <c r="J1713" s="36">
        <v>24.062000000000001</v>
      </c>
      <c r="K1713" s="36">
        <v>776.11</v>
      </c>
      <c r="L1713" s="36">
        <v>783.22</v>
      </c>
      <c r="M1713" s="36">
        <v>776.11</v>
      </c>
    </row>
    <row r="1714" spans="3:13" x14ac:dyDescent="0.25">
      <c r="C1714" s="15">
        <f t="shared" si="54"/>
        <v>44439</v>
      </c>
      <c r="D1714" s="35">
        <v>44436</v>
      </c>
      <c r="E1714" s="36">
        <v>362059.38</v>
      </c>
      <c r="F1714" s="36">
        <v>107645.62</v>
      </c>
      <c r="G1714" s="36">
        <v>254413.77</v>
      </c>
      <c r="H1714" s="36">
        <v>0</v>
      </c>
      <c r="I1714" s="36">
        <v>24.026199999999999</v>
      </c>
      <c r="J1714" s="36">
        <v>24.062000000000001</v>
      </c>
      <c r="K1714" s="36">
        <v>776.11</v>
      </c>
      <c r="L1714" s="36">
        <v>783.22</v>
      </c>
      <c r="M1714" s="36">
        <v>776.11</v>
      </c>
    </row>
    <row r="1715" spans="3:13" x14ac:dyDescent="0.25">
      <c r="C1715" s="15">
        <f t="shared" si="54"/>
        <v>44439</v>
      </c>
      <c r="D1715" s="35">
        <v>44435</v>
      </c>
      <c r="E1715" s="36">
        <v>362059.38</v>
      </c>
      <c r="F1715" s="36">
        <v>107645.62</v>
      </c>
      <c r="G1715" s="36">
        <v>254413.77</v>
      </c>
      <c r="H1715" s="36">
        <v>1</v>
      </c>
      <c r="I1715" s="36">
        <v>24.026199999999999</v>
      </c>
      <c r="J1715" s="36">
        <v>24.062000000000001</v>
      </c>
      <c r="K1715" s="36">
        <v>776.11</v>
      </c>
      <c r="L1715" s="36">
        <v>783.22</v>
      </c>
      <c r="M1715" s="36">
        <v>776.11</v>
      </c>
    </row>
    <row r="1716" spans="3:13" x14ac:dyDescent="0.25">
      <c r="C1716" s="15">
        <f t="shared" si="54"/>
        <v>44439</v>
      </c>
      <c r="D1716" s="35">
        <v>44434</v>
      </c>
      <c r="E1716" s="36">
        <v>362584.78</v>
      </c>
      <c r="F1716" s="36">
        <v>108063.91</v>
      </c>
      <c r="G1716" s="36">
        <v>254520.84</v>
      </c>
      <c r="H1716" s="36">
        <v>1</v>
      </c>
      <c r="I1716" s="36">
        <v>23.564499999999999</v>
      </c>
      <c r="J1716" s="36">
        <v>23.55</v>
      </c>
      <c r="K1716" s="36">
        <v>779.88</v>
      </c>
      <c r="L1716" s="36">
        <v>782.04</v>
      </c>
      <c r="M1716" s="36">
        <v>779.88</v>
      </c>
    </row>
    <row r="1717" spans="3:13" x14ac:dyDescent="0.25">
      <c r="C1717" s="15">
        <f t="shared" si="54"/>
        <v>44439</v>
      </c>
      <c r="D1717" s="35">
        <v>44433</v>
      </c>
      <c r="E1717" s="36">
        <v>362912.78</v>
      </c>
      <c r="F1717" s="36">
        <v>108063.91</v>
      </c>
      <c r="G1717" s="36">
        <v>254848.86</v>
      </c>
      <c r="H1717" s="36">
        <v>14</v>
      </c>
      <c r="I1717" s="36">
        <v>23.841000000000001</v>
      </c>
      <c r="J1717" s="36">
        <v>23.774999999999999</v>
      </c>
      <c r="K1717" s="36">
        <v>783.07</v>
      </c>
      <c r="L1717" s="36">
        <v>782.91</v>
      </c>
      <c r="M1717" s="36">
        <v>783.07</v>
      </c>
    </row>
    <row r="1718" spans="3:13" x14ac:dyDescent="0.25">
      <c r="C1718" s="15">
        <f t="shared" si="54"/>
        <v>44439</v>
      </c>
      <c r="D1718" s="35">
        <v>44432</v>
      </c>
      <c r="E1718" s="36">
        <v>361824.81</v>
      </c>
      <c r="F1718" s="36">
        <v>108063.91</v>
      </c>
      <c r="G1718" s="36">
        <v>253760.89</v>
      </c>
      <c r="H1718" s="36">
        <v>20</v>
      </c>
      <c r="I1718" s="36">
        <v>23.860600000000002</v>
      </c>
      <c r="J1718" s="36">
        <v>23.893999999999998</v>
      </c>
      <c r="K1718" s="36">
        <v>778.81</v>
      </c>
      <c r="L1718" s="36">
        <v>783.45</v>
      </c>
      <c r="M1718" s="36">
        <v>778.81</v>
      </c>
    </row>
    <row r="1719" spans="3:13" x14ac:dyDescent="0.25">
      <c r="C1719" s="15">
        <f t="shared" si="54"/>
        <v>44439</v>
      </c>
      <c r="D1719" s="35">
        <v>44431</v>
      </c>
      <c r="E1719" s="36">
        <v>361824.81</v>
      </c>
      <c r="F1719" s="36">
        <v>108063.91</v>
      </c>
      <c r="G1719" s="36">
        <v>253760.89</v>
      </c>
      <c r="H1719" s="36">
        <v>11</v>
      </c>
      <c r="I1719" s="36">
        <v>23.6267</v>
      </c>
      <c r="J1719" s="36">
        <v>23.655999999999999</v>
      </c>
      <c r="K1719" s="36">
        <v>763.85</v>
      </c>
      <c r="L1719" s="36">
        <v>782.21</v>
      </c>
      <c r="M1719" s="36">
        <v>763.85</v>
      </c>
    </row>
    <row r="1720" spans="3:13" x14ac:dyDescent="0.25">
      <c r="C1720" s="15">
        <f t="shared" si="54"/>
        <v>44439</v>
      </c>
      <c r="D1720" s="35">
        <v>44430</v>
      </c>
      <c r="E1720" s="36">
        <v>361847.94</v>
      </c>
      <c r="F1720" s="36">
        <v>108063.91</v>
      </c>
      <c r="G1720" s="36">
        <v>253784.03</v>
      </c>
      <c r="H1720" s="36">
        <v>0</v>
      </c>
      <c r="I1720" s="36">
        <v>23.025500000000001</v>
      </c>
      <c r="J1720" s="36">
        <v>23.111999999999998</v>
      </c>
      <c r="K1720" s="36">
        <v>767.52</v>
      </c>
      <c r="L1720" s="36">
        <v>779.82</v>
      </c>
      <c r="M1720" s="36">
        <v>767.52</v>
      </c>
    </row>
    <row r="1721" spans="3:13" x14ac:dyDescent="0.25">
      <c r="C1721" s="15">
        <f t="shared" si="54"/>
        <v>44439</v>
      </c>
      <c r="D1721" s="35">
        <v>44429</v>
      </c>
      <c r="E1721" s="36">
        <v>361847.94</v>
      </c>
      <c r="F1721" s="36">
        <v>108063.91</v>
      </c>
      <c r="G1721" s="36">
        <v>253784.03</v>
      </c>
      <c r="H1721" s="36">
        <v>0</v>
      </c>
      <c r="I1721" s="36">
        <v>23.025500000000001</v>
      </c>
      <c r="J1721" s="36">
        <v>23.111999999999998</v>
      </c>
      <c r="K1721" s="36">
        <v>767.52</v>
      </c>
      <c r="L1721" s="36">
        <v>779.82</v>
      </c>
      <c r="M1721" s="36">
        <v>767.52</v>
      </c>
    </row>
    <row r="1722" spans="3:13" x14ac:dyDescent="0.25">
      <c r="C1722" s="15">
        <f t="shared" si="54"/>
        <v>44439</v>
      </c>
      <c r="D1722" s="35">
        <v>44428</v>
      </c>
      <c r="E1722" s="36">
        <v>361847.94</v>
      </c>
      <c r="F1722" s="36">
        <v>108063.91</v>
      </c>
      <c r="G1722" s="36">
        <v>253784.03</v>
      </c>
      <c r="H1722" s="36">
        <v>13</v>
      </c>
      <c r="I1722" s="36">
        <v>23.025500000000001</v>
      </c>
      <c r="J1722" s="36">
        <v>23.111999999999998</v>
      </c>
      <c r="K1722" s="36">
        <v>767.52</v>
      </c>
      <c r="L1722" s="36">
        <v>779.82</v>
      </c>
      <c r="M1722" s="36">
        <v>767.52</v>
      </c>
    </row>
    <row r="1723" spans="3:13" x14ac:dyDescent="0.25">
      <c r="C1723" s="15">
        <f t="shared" si="54"/>
        <v>44439</v>
      </c>
      <c r="D1723" s="35">
        <v>44427</v>
      </c>
      <c r="E1723" s="36">
        <v>361896.84</v>
      </c>
      <c r="F1723" s="36">
        <v>108063.91</v>
      </c>
      <c r="G1723" s="36">
        <v>253832.91</v>
      </c>
      <c r="H1723" s="36">
        <v>25</v>
      </c>
      <c r="I1723" s="36">
        <v>23.2515</v>
      </c>
      <c r="J1723" s="36">
        <v>23.23</v>
      </c>
      <c r="K1723" s="36">
        <v>769.06</v>
      </c>
      <c r="L1723" s="36">
        <v>780.61</v>
      </c>
      <c r="M1723" s="36">
        <v>769.06</v>
      </c>
    </row>
    <row r="1724" spans="3:13" x14ac:dyDescent="0.25">
      <c r="C1724" s="15">
        <f t="shared" si="54"/>
        <v>44439</v>
      </c>
      <c r="D1724" s="35">
        <v>44426</v>
      </c>
      <c r="E1724" s="36">
        <v>361716</v>
      </c>
      <c r="F1724" s="36">
        <v>107825.7</v>
      </c>
      <c r="G1724" s="36">
        <v>253890.3</v>
      </c>
      <c r="H1724" s="36">
        <v>46</v>
      </c>
      <c r="I1724" s="36">
        <v>23.509</v>
      </c>
      <c r="J1724" s="36">
        <v>23.422000000000001</v>
      </c>
      <c r="K1724" s="36">
        <v>780.61</v>
      </c>
      <c r="L1724" s="36">
        <v>781.84</v>
      </c>
      <c r="M1724" s="36">
        <v>780.61</v>
      </c>
    </row>
    <row r="1725" spans="3:13" x14ac:dyDescent="0.25">
      <c r="C1725" s="15">
        <f t="shared" si="54"/>
        <v>44439</v>
      </c>
      <c r="D1725" s="35">
        <v>44425</v>
      </c>
      <c r="E1725" s="36">
        <v>361158.44</v>
      </c>
      <c r="F1725" s="36">
        <v>107249.32</v>
      </c>
      <c r="G1725" s="36">
        <v>253909.11</v>
      </c>
      <c r="H1725" s="36">
        <v>115</v>
      </c>
      <c r="I1725" s="36">
        <v>23.659199999999998</v>
      </c>
      <c r="J1725" s="36">
        <v>23.658999999999999</v>
      </c>
      <c r="K1725" s="36">
        <v>784.27</v>
      </c>
      <c r="L1725" s="36">
        <v>781.65</v>
      </c>
      <c r="M1725" s="36">
        <v>784.27</v>
      </c>
    </row>
    <row r="1726" spans="3:13" x14ac:dyDescent="0.25">
      <c r="C1726" s="15">
        <f t="shared" si="54"/>
        <v>44439</v>
      </c>
      <c r="D1726" s="35">
        <v>44424</v>
      </c>
      <c r="E1726" s="36">
        <v>361848.78</v>
      </c>
      <c r="F1726" s="36">
        <v>107249.32</v>
      </c>
      <c r="G1726" s="36">
        <v>254599.44</v>
      </c>
      <c r="H1726" s="36">
        <v>0</v>
      </c>
      <c r="I1726" s="36">
        <v>23.841000000000001</v>
      </c>
      <c r="J1726" s="36">
        <v>23.791</v>
      </c>
      <c r="K1726" s="36">
        <v>784.13</v>
      </c>
      <c r="L1726" s="36">
        <v>783.05</v>
      </c>
      <c r="M1726" s="36">
        <v>784.13</v>
      </c>
    </row>
    <row r="1727" spans="3:13" x14ac:dyDescent="0.25">
      <c r="C1727" s="15">
        <f t="shared" si="54"/>
        <v>44439</v>
      </c>
      <c r="D1727" s="35">
        <v>44423</v>
      </c>
      <c r="E1727" s="36">
        <v>361279.41</v>
      </c>
      <c r="F1727" s="36">
        <v>107249.32</v>
      </c>
      <c r="G1727" s="36">
        <v>254030.07999999999</v>
      </c>
      <c r="H1727" s="36">
        <v>0</v>
      </c>
      <c r="I1727" s="36">
        <v>23.749300000000002</v>
      </c>
      <c r="J1727" s="36">
        <v>23.779</v>
      </c>
      <c r="K1727" s="36">
        <v>773.61</v>
      </c>
      <c r="L1727" s="36">
        <v>782.72</v>
      </c>
      <c r="M1727" s="36">
        <v>773.61</v>
      </c>
    </row>
    <row r="1728" spans="3:13" x14ac:dyDescent="0.25">
      <c r="C1728" s="15">
        <f t="shared" si="54"/>
        <v>44439</v>
      </c>
      <c r="D1728" s="35">
        <v>44422</v>
      </c>
      <c r="E1728" s="36">
        <v>361279.41</v>
      </c>
      <c r="F1728" s="36">
        <v>107249.32</v>
      </c>
      <c r="G1728" s="36">
        <v>254030.07999999999</v>
      </c>
      <c r="H1728" s="36">
        <v>0</v>
      </c>
      <c r="I1728" s="36">
        <v>23.749300000000002</v>
      </c>
      <c r="J1728" s="36">
        <v>23.779</v>
      </c>
      <c r="K1728" s="36">
        <v>773.61</v>
      </c>
      <c r="L1728" s="36">
        <v>782.72</v>
      </c>
      <c r="M1728" s="36">
        <v>773.61</v>
      </c>
    </row>
    <row r="1729" spans="3:13" x14ac:dyDescent="0.25">
      <c r="C1729" s="15">
        <f t="shared" si="54"/>
        <v>44439</v>
      </c>
      <c r="D1729" s="35">
        <v>44421</v>
      </c>
      <c r="E1729" s="36">
        <v>361279.41</v>
      </c>
      <c r="F1729" s="36">
        <v>107249.32</v>
      </c>
      <c r="G1729" s="36">
        <v>254030.07999999999</v>
      </c>
      <c r="H1729" s="36">
        <v>0</v>
      </c>
      <c r="I1729" s="36">
        <v>23.749300000000002</v>
      </c>
      <c r="J1729" s="36">
        <v>23.779</v>
      </c>
      <c r="K1729" s="36">
        <v>773.61</v>
      </c>
      <c r="L1729" s="36">
        <v>782.72</v>
      </c>
      <c r="M1729" s="36">
        <v>773.61</v>
      </c>
    </row>
    <row r="1730" spans="3:13" x14ac:dyDescent="0.25">
      <c r="C1730" s="15">
        <f t="shared" si="54"/>
        <v>44439</v>
      </c>
      <c r="D1730" s="35">
        <v>44420</v>
      </c>
      <c r="E1730" s="36">
        <v>361141.13</v>
      </c>
      <c r="F1730" s="36">
        <v>107424.62</v>
      </c>
      <c r="G1730" s="36">
        <v>253716.52</v>
      </c>
      <c r="H1730" s="36">
        <v>14</v>
      </c>
      <c r="I1730" s="36">
        <v>23.180499999999999</v>
      </c>
      <c r="J1730" s="36">
        <v>23.116</v>
      </c>
      <c r="K1730" s="36">
        <v>778.46</v>
      </c>
      <c r="L1730" s="36">
        <v>782.47</v>
      </c>
      <c r="M1730" s="36">
        <v>778.46</v>
      </c>
    </row>
    <row r="1731" spans="3:13" x14ac:dyDescent="0.25">
      <c r="C1731" s="15">
        <f t="shared" si="54"/>
        <v>44439</v>
      </c>
      <c r="D1731" s="35">
        <v>44419</v>
      </c>
      <c r="E1731" s="36">
        <v>360577.84</v>
      </c>
      <c r="F1731" s="36">
        <v>107424.62</v>
      </c>
      <c r="G1731" s="36">
        <v>253153.23</v>
      </c>
      <c r="H1731" s="36">
        <v>1</v>
      </c>
      <c r="I1731" s="36">
        <v>23.546500000000002</v>
      </c>
      <c r="J1731" s="36">
        <v>23.488</v>
      </c>
      <c r="K1731" s="36">
        <v>771.51</v>
      </c>
      <c r="L1731" s="36">
        <v>777.84</v>
      </c>
      <c r="M1731" s="36">
        <v>771.51</v>
      </c>
    </row>
    <row r="1732" spans="3:13" x14ac:dyDescent="0.25">
      <c r="C1732" s="15">
        <f t="shared" si="54"/>
        <v>44439</v>
      </c>
      <c r="D1732" s="35">
        <v>44418</v>
      </c>
      <c r="E1732" s="36">
        <v>359932.97</v>
      </c>
      <c r="F1732" s="36">
        <v>107424.62</v>
      </c>
      <c r="G1732" s="36">
        <v>252508.36</v>
      </c>
      <c r="H1732" s="36">
        <v>2</v>
      </c>
      <c r="I1732" s="36">
        <v>23.3416</v>
      </c>
      <c r="J1732" s="36">
        <v>23.391999999999999</v>
      </c>
      <c r="K1732" s="36">
        <v>773.06</v>
      </c>
      <c r="L1732" s="36">
        <v>776.92</v>
      </c>
      <c r="M1732" s="36">
        <v>773.06</v>
      </c>
    </row>
    <row r="1733" spans="3:13" x14ac:dyDescent="0.25">
      <c r="C1733" s="15">
        <f t="shared" si="54"/>
        <v>44439</v>
      </c>
      <c r="D1733" s="35">
        <v>44417</v>
      </c>
      <c r="E1733" s="36">
        <v>360065.69</v>
      </c>
      <c r="F1733" s="36">
        <v>107419.64</v>
      </c>
      <c r="G1733" s="36">
        <v>252646.05</v>
      </c>
      <c r="H1733" s="36">
        <v>2</v>
      </c>
      <c r="I1733" s="36">
        <v>23.449000000000002</v>
      </c>
      <c r="J1733" s="36">
        <v>23.268999999999998</v>
      </c>
      <c r="K1733" s="36">
        <v>785.95</v>
      </c>
      <c r="L1733" s="36">
        <v>783.64</v>
      </c>
      <c r="M1733" s="36">
        <v>785.95</v>
      </c>
    </row>
    <row r="1734" spans="3:13" x14ac:dyDescent="0.25">
      <c r="C1734" s="15">
        <f t="shared" si="54"/>
        <v>44439</v>
      </c>
      <c r="D1734" s="35">
        <v>44416</v>
      </c>
      <c r="E1734" s="36">
        <v>360089.22</v>
      </c>
      <c r="F1734" s="36">
        <v>107419.64</v>
      </c>
      <c r="G1734" s="36">
        <v>252669.58</v>
      </c>
      <c r="H1734" s="36">
        <v>0</v>
      </c>
      <c r="I1734" s="36">
        <v>24.330500000000001</v>
      </c>
      <c r="J1734" s="36">
        <v>24.326000000000001</v>
      </c>
      <c r="K1734" s="36">
        <v>810.88</v>
      </c>
      <c r="L1734" s="36">
        <v>825.22</v>
      </c>
      <c r="M1734" s="36">
        <v>810.88</v>
      </c>
    </row>
    <row r="1735" spans="3:13" x14ac:dyDescent="0.25">
      <c r="C1735" s="15">
        <f t="shared" si="54"/>
        <v>44439</v>
      </c>
      <c r="D1735" s="35">
        <v>44415</v>
      </c>
      <c r="E1735" s="36">
        <v>360089.22</v>
      </c>
      <c r="F1735" s="36">
        <v>107419.64</v>
      </c>
      <c r="G1735" s="36">
        <v>252669.58</v>
      </c>
      <c r="H1735" s="36">
        <v>0</v>
      </c>
      <c r="I1735" s="36">
        <v>24.330500000000001</v>
      </c>
      <c r="J1735" s="36">
        <v>24.326000000000001</v>
      </c>
      <c r="K1735" s="36">
        <v>810.88</v>
      </c>
      <c r="L1735" s="36">
        <v>825.22</v>
      </c>
      <c r="M1735" s="36">
        <v>810.88</v>
      </c>
    </row>
    <row r="1736" spans="3:13" x14ac:dyDescent="0.25">
      <c r="C1736" s="15">
        <f t="shared" si="54"/>
        <v>44439</v>
      </c>
      <c r="D1736" s="35">
        <v>44414</v>
      </c>
      <c r="E1736" s="36">
        <v>360089.22</v>
      </c>
      <c r="F1736" s="36">
        <v>107419.64</v>
      </c>
      <c r="G1736" s="36">
        <v>252669.58</v>
      </c>
      <c r="H1736" s="36">
        <v>5</v>
      </c>
      <c r="I1736" s="36">
        <v>24.330500000000001</v>
      </c>
      <c r="J1736" s="36">
        <v>24.326000000000001</v>
      </c>
      <c r="K1736" s="36">
        <v>810.88</v>
      </c>
      <c r="L1736" s="36">
        <v>825.22</v>
      </c>
      <c r="M1736" s="36">
        <v>810.88</v>
      </c>
    </row>
    <row r="1737" spans="3:13" x14ac:dyDescent="0.25">
      <c r="C1737" s="15">
        <f t="shared" si="54"/>
        <v>44439</v>
      </c>
      <c r="D1737" s="35">
        <v>44413</v>
      </c>
      <c r="E1737" s="36">
        <v>359324.81</v>
      </c>
      <c r="F1737" s="36">
        <v>107419.64</v>
      </c>
      <c r="G1737" s="36">
        <v>251905.16</v>
      </c>
      <c r="H1737" s="36">
        <v>0</v>
      </c>
      <c r="I1737" s="36">
        <v>25.158100000000001</v>
      </c>
      <c r="J1737" s="36">
        <v>25.292000000000002</v>
      </c>
      <c r="K1737" s="36">
        <v>825.35</v>
      </c>
      <c r="L1737" s="36">
        <v>827.98</v>
      </c>
      <c r="M1737" s="36">
        <v>825.35</v>
      </c>
    </row>
    <row r="1738" spans="3:13" x14ac:dyDescent="0.25">
      <c r="C1738" s="15">
        <f t="shared" si="54"/>
        <v>44439</v>
      </c>
      <c r="D1738" s="35">
        <v>44412</v>
      </c>
      <c r="E1738" s="36">
        <v>356915.25</v>
      </c>
      <c r="F1738" s="36">
        <v>106823.38</v>
      </c>
      <c r="G1738" s="36">
        <v>250091.91</v>
      </c>
      <c r="H1738" s="36">
        <v>128</v>
      </c>
      <c r="I1738" s="36">
        <v>25.3812</v>
      </c>
      <c r="J1738" s="36">
        <v>25.460999999999999</v>
      </c>
      <c r="K1738" s="36">
        <v>823.82</v>
      </c>
      <c r="L1738" s="36">
        <v>827.38</v>
      </c>
      <c r="M1738" s="36">
        <v>823.82</v>
      </c>
    </row>
    <row r="1739" spans="3:13" x14ac:dyDescent="0.25">
      <c r="C1739" s="15">
        <f t="shared" si="54"/>
        <v>44439</v>
      </c>
      <c r="D1739" s="35">
        <v>44411</v>
      </c>
      <c r="E1739" s="36">
        <v>355045.94</v>
      </c>
      <c r="F1739" s="36">
        <v>107564.38</v>
      </c>
      <c r="G1739" s="36">
        <v>247481.58</v>
      </c>
      <c r="H1739" s="36">
        <v>3</v>
      </c>
      <c r="I1739" s="36">
        <v>25.523299999999999</v>
      </c>
      <c r="J1739" s="36">
        <v>25.582000000000001</v>
      </c>
      <c r="K1739" s="36">
        <v>818.5</v>
      </c>
      <c r="L1739" s="36">
        <v>826.84</v>
      </c>
      <c r="M1739" s="36">
        <v>818.5</v>
      </c>
    </row>
    <row r="1740" spans="3:13" x14ac:dyDescent="0.25">
      <c r="C1740" s="15">
        <f t="shared" si="54"/>
        <v>44439</v>
      </c>
      <c r="D1740" s="35">
        <v>44410</v>
      </c>
      <c r="E1740" s="36">
        <v>355822.81</v>
      </c>
      <c r="F1740" s="36">
        <v>107096.08</v>
      </c>
      <c r="G1740" s="36">
        <v>248726.73</v>
      </c>
      <c r="H1740" s="36">
        <v>145</v>
      </c>
      <c r="I1740" s="36">
        <v>25.409700000000001</v>
      </c>
      <c r="J1740" s="36">
        <v>25.574999999999999</v>
      </c>
      <c r="K1740" s="36">
        <v>823.26</v>
      </c>
      <c r="L1740" s="36">
        <v>827.9</v>
      </c>
      <c r="M1740" s="36">
        <v>823.26</v>
      </c>
    </row>
    <row r="1741" spans="3:13" x14ac:dyDescent="0.25">
      <c r="C1741" s="15">
        <f t="shared" si="54"/>
        <v>44439</v>
      </c>
      <c r="D1741" s="35">
        <v>44409</v>
      </c>
      <c r="E1741" s="36">
        <v>353957.81</v>
      </c>
      <c r="F1741" s="36">
        <v>107096.08</v>
      </c>
      <c r="G1741" s="36">
        <v>246861.75</v>
      </c>
      <c r="H1741" s="36">
        <v>0</v>
      </c>
      <c r="I1741" s="36">
        <v>25.491199999999999</v>
      </c>
      <c r="J1741" s="36">
        <v>25.547000000000001</v>
      </c>
      <c r="K1741" s="36">
        <v>825.04</v>
      </c>
      <c r="L1741" s="36">
        <v>829.06</v>
      </c>
      <c r="M1741" s="36">
        <v>825.04</v>
      </c>
    </row>
    <row r="1742" spans="3:13" x14ac:dyDescent="0.25">
      <c r="C1742" s="15">
        <f t="shared" si="54"/>
        <v>44439</v>
      </c>
      <c r="D1742" s="35">
        <v>44408</v>
      </c>
      <c r="E1742" s="36">
        <v>353957.81</v>
      </c>
      <c r="F1742" s="36">
        <v>107096.08</v>
      </c>
      <c r="G1742" s="36">
        <v>246861.75</v>
      </c>
      <c r="H1742" s="36">
        <v>0</v>
      </c>
      <c r="I1742" s="36">
        <v>25.491199999999999</v>
      </c>
      <c r="J1742" s="36">
        <v>25.547000000000001</v>
      </c>
      <c r="K1742" s="36">
        <v>825.04</v>
      </c>
      <c r="L1742" s="36">
        <v>829.06</v>
      </c>
      <c r="M1742" s="36">
        <v>825.04</v>
      </c>
    </row>
    <row r="1743" spans="3:13" x14ac:dyDescent="0.25">
      <c r="C1743" s="15">
        <f t="shared" si="54"/>
        <v>44439</v>
      </c>
      <c r="D1743" s="35">
        <v>44407</v>
      </c>
      <c r="E1743" s="36">
        <v>353957.81</v>
      </c>
      <c r="F1743" s="36">
        <v>107096.08</v>
      </c>
      <c r="G1743" s="36">
        <v>246861.75</v>
      </c>
      <c r="H1743" s="36">
        <v>10</v>
      </c>
      <c r="I1743" s="36">
        <v>25.491199999999999</v>
      </c>
      <c r="J1743" s="36">
        <v>25.547000000000001</v>
      </c>
      <c r="K1743" s="36">
        <v>825.04</v>
      </c>
      <c r="L1743" s="36">
        <v>829.06</v>
      </c>
      <c r="M1743" s="36">
        <v>825.04</v>
      </c>
    </row>
    <row r="1744" spans="3:13" x14ac:dyDescent="0.25">
      <c r="C1744" s="15">
        <f t="shared" si="54"/>
        <v>44439</v>
      </c>
      <c r="D1744" s="35">
        <v>44406</v>
      </c>
      <c r="E1744" s="36">
        <v>353860.03</v>
      </c>
      <c r="F1744" s="36">
        <v>106774.8</v>
      </c>
      <c r="G1744" s="36">
        <v>247085.23</v>
      </c>
      <c r="H1744" s="36">
        <v>1629</v>
      </c>
      <c r="I1744" s="36">
        <v>25.514399999999998</v>
      </c>
      <c r="J1744" s="36">
        <v>25.782</v>
      </c>
      <c r="K1744" s="36">
        <v>813.3</v>
      </c>
      <c r="L1744" s="36">
        <v>825.23</v>
      </c>
      <c r="M1744" s="36">
        <v>813.3</v>
      </c>
    </row>
    <row r="1745" spans="3:13" x14ac:dyDescent="0.25">
      <c r="C1745" s="15">
        <f t="shared" si="54"/>
        <v>44408</v>
      </c>
      <c r="D1745" s="35">
        <v>44405</v>
      </c>
      <c r="E1745" s="36">
        <v>354469.03</v>
      </c>
      <c r="F1745" s="36">
        <v>106774.8</v>
      </c>
      <c r="G1745" s="36">
        <v>247694.22</v>
      </c>
      <c r="H1745" s="36">
        <v>18</v>
      </c>
      <c r="I1745" s="36">
        <v>24.9635</v>
      </c>
      <c r="J1745" s="36">
        <v>24.856000000000002</v>
      </c>
      <c r="K1745" s="36">
        <v>801.74</v>
      </c>
      <c r="L1745" s="36">
        <v>815.91</v>
      </c>
      <c r="M1745" s="36">
        <v>801.74</v>
      </c>
    </row>
    <row r="1746" spans="3:13" x14ac:dyDescent="0.25">
      <c r="C1746" s="15">
        <f t="shared" si="54"/>
        <v>44408</v>
      </c>
      <c r="D1746" s="35">
        <v>44404</v>
      </c>
      <c r="E1746" s="36">
        <v>353606.28</v>
      </c>
      <c r="F1746" s="36">
        <v>106774.8</v>
      </c>
      <c r="G1746" s="36">
        <v>246831.47</v>
      </c>
      <c r="H1746" s="36">
        <v>14</v>
      </c>
      <c r="I1746" s="36">
        <v>24.691600000000001</v>
      </c>
      <c r="J1746" s="36">
        <v>24.632000000000001</v>
      </c>
      <c r="K1746" s="36">
        <v>805.54</v>
      </c>
      <c r="L1746" s="36">
        <v>813.37</v>
      </c>
      <c r="M1746" s="36">
        <v>805.54</v>
      </c>
    </row>
    <row r="1747" spans="3:13" x14ac:dyDescent="0.25">
      <c r="C1747" s="15">
        <f t="shared" si="54"/>
        <v>44408</v>
      </c>
      <c r="D1747" s="35">
        <v>44403</v>
      </c>
      <c r="E1747" s="36">
        <v>352748.16</v>
      </c>
      <c r="F1747" s="36">
        <v>108300.67</v>
      </c>
      <c r="G1747" s="36">
        <v>244447.5</v>
      </c>
      <c r="H1747" s="36">
        <v>25</v>
      </c>
      <c r="I1747" s="36">
        <v>25.1935</v>
      </c>
      <c r="J1747" s="36">
        <v>25.295000000000002</v>
      </c>
      <c r="K1747" s="36">
        <v>809.82</v>
      </c>
      <c r="L1747" s="36">
        <v>816.92</v>
      </c>
      <c r="M1747" s="36">
        <v>809.82</v>
      </c>
    </row>
    <row r="1748" spans="3:13" x14ac:dyDescent="0.25">
      <c r="C1748" s="15">
        <f t="shared" si="54"/>
        <v>44408</v>
      </c>
      <c r="D1748" s="35">
        <v>44402</v>
      </c>
      <c r="E1748" s="36">
        <v>352557.19</v>
      </c>
      <c r="F1748" s="36">
        <v>114701.87</v>
      </c>
      <c r="G1748" s="36">
        <v>237855.33</v>
      </c>
      <c r="H1748" s="36">
        <v>0</v>
      </c>
      <c r="I1748" s="36">
        <v>25.177499999999998</v>
      </c>
      <c r="J1748" s="36">
        <v>25.218</v>
      </c>
      <c r="K1748" s="36">
        <v>810.01</v>
      </c>
      <c r="L1748" s="36">
        <v>817.11</v>
      </c>
      <c r="M1748" s="36">
        <v>810.01</v>
      </c>
    </row>
    <row r="1749" spans="3:13" x14ac:dyDescent="0.25">
      <c r="C1749" s="15">
        <f t="shared" si="54"/>
        <v>44408</v>
      </c>
      <c r="D1749" s="35">
        <v>44401</v>
      </c>
      <c r="E1749" s="36">
        <v>352557.19</v>
      </c>
      <c r="F1749" s="36">
        <v>114701.87</v>
      </c>
      <c r="G1749" s="36">
        <v>237855.33</v>
      </c>
      <c r="H1749" s="36">
        <v>0</v>
      </c>
      <c r="I1749" s="36">
        <v>25.177499999999998</v>
      </c>
      <c r="J1749" s="36">
        <v>25.218</v>
      </c>
      <c r="K1749" s="36">
        <v>810.01</v>
      </c>
      <c r="L1749" s="36">
        <v>817.11</v>
      </c>
      <c r="M1749" s="36">
        <v>810.01</v>
      </c>
    </row>
    <row r="1750" spans="3:13" x14ac:dyDescent="0.25">
      <c r="C1750" s="15">
        <f t="shared" si="54"/>
        <v>44408</v>
      </c>
      <c r="D1750" s="35">
        <v>44400</v>
      </c>
      <c r="E1750" s="36">
        <v>352557.19</v>
      </c>
      <c r="F1750" s="36">
        <v>114701.87</v>
      </c>
      <c r="G1750" s="36">
        <v>237855.33</v>
      </c>
      <c r="H1750" s="36">
        <v>7</v>
      </c>
      <c r="I1750" s="36">
        <v>25.177499999999998</v>
      </c>
      <c r="J1750" s="36">
        <v>25.218</v>
      </c>
      <c r="K1750" s="36">
        <v>810.01</v>
      </c>
      <c r="L1750" s="36">
        <v>817.11</v>
      </c>
      <c r="M1750" s="36">
        <v>810.01</v>
      </c>
    </row>
    <row r="1751" spans="3:13" x14ac:dyDescent="0.25">
      <c r="C1751" s="15">
        <f t="shared" si="54"/>
        <v>44408</v>
      </c>
      <c r="D1751" s="35">
        <v>44399</v>
      </c>
      <c r="E1751" s="36">
        <v>351395.81</v>
      </c>
      <c r="F1751" s="36">
        <v>114422.39</v>
      </c>
      <c r="G1751" s="36">
        <v>236973.41</v>
      </c>
      <c r="H1751" s="36">
        <v>67</v>
      </c>
      <c r="I1751" s="36">
        <v>25.4315</v>
      </c>
      <c r="J1751" s="36">
        <v>25.364999999999998</v>
      </c>
      <c r="K1751" s="36">
        <v>807.18</v>
      </c>
      <c r="L1751" s="36">
        <v>828.66</v>
      </c>
      <c r="M1751" s="36">
        <v>807.18</v>
      </c>
    </row>
    <row r="1752" spans="3:13" x14ac:dyDescent="0.25">
      <c r="C1752" s="15">
        <f t="shared" si="54"/>
        <v>44408</v>
      </c>
      <c r="D1752" s="35">
        <v>44398</v>
      </c>
      <c r="E1752" s="36">
        <v>351434.5</v>
      </c>
      <c r="F1752" s="36">
        <v>114422.39</v>
      </c>
      <c r="G1752" s="36">
        <v>237012.09</v>
      </c>
      <c r="H1752" s="36">
        <v>30</v>
      </c>
      <c r="I1752" s="36">
        <v>25.261199999999999</v>
      </c>
      <c r="J1752" s="36">
        <v>25.238</v>
      </c>
      <c r="K1752" s="36">
        <v>801.95</v>
      </c>
      <c r="L1752" s="36">
        <v>836.73</v>
      </c>
      <c r="M1752" s="36">
        <v>801.95</v>
      </c>
    </row>
    <row r="1753" spans="3:13" x14ac:dyDescent="0.25">
      <c r="C1753" s="15">
        <f t="shared" si="54"/>
        <v>44408</v>
      </c>
      <c r="D1753" s="35">
        <v>44397</v>
      </c>
      <c r="E1753" s="36">
        <v>351146.78</v>
      </c>
      <c r="F1753" s="36">
        <v>112287.2</v>
      </c>
      <c r="G1753" s="36">
        <v>238859.59</v>
      </c>
      <c r="H1753" s="36">
        <v>147</v>
      </c>
      <c r="I1753" s="36">
        <v>24.934000000000001</v>
      </c>
      <c r="J1753" s="36">
        <v>24.977</v>
      </c>
      <c r="K1753" s="36">
        <v>805.55</v>
      </c>
      <c r="L1753" s="36">
        <v>834.54</v>
      </c>
      <c r="M1753" s="36">
        <v>805.55</v>
      </c>
    </row>
    <row r="1754" spans="3:13" x14ac:dyDescent="0.25">
      <c r="C1754" s="15">
        <f t="shared" si="54"/>
        <v>44408</v>
      </c>
      <c r="D1754" s="35">
        <v>44396</v>
      </c>
      <c r="E1754" s="36">
        <v>351184.22</v>
      </c>
      <c r="F1754" s="36">
        <v>112287.2</v>
      </c>
      <c r="G1754" s="36">
        <v>238897.03</v>
      </c>
      <c r="H1754" s="36">
        <v>63</v>
      </c>
      <c r="I1754" s="36">
        <v>25.176100000000002</v>
      </c>
      <c r="J1754" s="36">
        <v>25.126000000000001</v>
      </c>
      <c r="K1754" s="36">
        <v>820.74</v>
      </c>
      <c r="L1754" s="36">
        <v>833.83</v>
      </c>
      <c r="M1754" s="36">
        <v>820.74</v>
      </c>
    </row>
    <row r="1755" spans="3:13" x14ac:dyDescent="0.25">
      <c r="C1755" s="15">
        <f t="shared" si="54"/>
        <v>44408</v>
      </c>
      <c r="D1755" s="35">
        <v>44395</v>
      </c>
      <c r="E1755" s="36">
        <v>350588.38</v>
      </c>
      <c r="F1755" s="36">
        <v>112587.62</v>
      </c>
      <c r="G1755" s="36">
        <v>238000.78</v>
      </c>
      <c r="H1755" s="36">
        <v>0</v>
      </c>
      <c r="I1755" s="36">
        <v>25.664100000000001</v>
      </c>
      <c r="J1755" s="36">
        <v>25.777000000000001</v>
      </c>
      <c r="K1755" s="36">
        <v>838.53</v>
      </c>
      <c r="L1755" s="36">
        <v>835.29</v>
      </c>
      <c r="M1755" s="36">
        <v>838.53</v>
      </c>
    </row>
    <row r="1756" spans="3:13" x14ac:dyDescent="0.25">
      <c r="C1756" s="15">
        <f t="shared" si="54"/>
        <v>44408</v>
      </c>
      <c r="D1756" s="35">
        <v>44394</v>
      </c>
      <c r="E1756" s="36">
        <v>350588.38</v>
      </c>
      <c r="F1756" s="36">
        <v>112587.62</v>
      </c>
      <c r="G1756" s="36">
        <v>238000.78</v>
      </c>
      <c r="H1756" s="36">
        <v>0</v>
      </c>
      <c r="I1756" s="36">
        <v>25.664100000000001</v>
      </c>
      <c r="J1756" s="36">
        <v>25.777000000000001</v>
      </c>
      <c r="K1756" s="36">
        <v>838.53</v>
      </c>
      <c r="L1756" s="36">
        <v>835.29</v>
      </c>
      <c r="M1756" s="36">
        <v>838.53</v>
      </c>
    </row>
    <row r="1757" spans="3:13" x14ac:dyDescent="0.25">
      <c r="C1757" s="15">
        <f t="shared" si="54"/>
        <v>44408</v>
      </c>
      <c r="D1757" s="35">
        <v>44393</v>
      </c>
      <c r="E1757" s="36">
        <v>350588.38</v>
      </c>
      <c r="F1757" s="36">
        <v>112587.62</v>
      </c>
      <c r="G1757" s="36">
        <v>238000.78</v>
      </c>
      <c r="H1757" s="36">
        <v>101</v>
      </c>
      <c r="I1757" s="36">
        <v>25.664100000000001</v>
      </c>
      <c r="J1757" s="36">
        <v>25.777000000000001</v>
      </c>
      <c r="K1757" s="36">
        <v>838.53</v>
      </c>
      <c r="L1757" s="36">
        <v>835.29</v>
      </c>
      <c r="M1757" s="36">
        <v>838.53</v>
      </c>
    </row>
    <row r="1758" spans="3:13" x14ac:dyDescent="0.25">
      <c r="C1758" s="15">
        <f t="shared" ref="C1758:C1821" si="55">IFERROR(IF(DAY(D1758)=1,EOMONTH(D1758,0),IF(AND(EOMONTH(D1758,0)+1-D1758&lt;=3,(H1758-AVERAGE(H1759:H1768))/_xlfn.STDEV.S(H1759:H1768)&gt;3),EOMONTH(D1758,1),C1759)),C1759)</f>
        <v>44408</v>
      </c>
      <c r="D1758" s="35">
        <v>44392</v>
      </c>
      <c r="E1758" s="36">
        <v>350030.25</v>
      </c>
      <c r="F1758" s="36">
        <v>112587.62</v>
      </c>
      <c r="G1758" s="36">
        <v>237442.61</v>
      </c>
      <c r="H1758" s="36">
        <v>80</v>
      </c>
      <c r="I1758" s="36">
        <v>26.343</v>
      </c>
      <c r="J1758" s="36">
        <v>26.375</v>
      </c>
      <c r="K1758" s="36">
        <v>838.89</v>
      </c>
      <c r="L1758" s="36">
        <v>837.65</v>
      </c>
      <c r="M1758" s="36">
        <v>838.89</v>
      </c>
    </row>
    <row r="1759" spans="3:13" x14ac:dyDescent="0.25">
      <c r="C1759" s="15">
        <f t="shared" si="55"/>
        <v>44408</v>
      </c>
      <c r="D1759" s="35">
        <v>44391</v>
      </c>
      <c r="E1759" s="36">
        <v>349200.41</v>
      </c>
      <c r="F1759" s="36">
        <v>110848.97</v>
      </c>
      <c r="G1759" s="36">
        <v>238351.44</v>
      </c>
      <c r="H1759" s="36">
        <v>236</v>
      </c>
      <c r="I1759" s="36">
        <v>26.25</v>
      </c>
      <c r="J1759" s="36">
        <v>26.245999999999999</v>
      </c>
      <c r="K1759" s="36">
        <v>831.79</v>
      </c>
      <c r="L1759" s="36">
        <v>836.58</v>
      </c>
      <c r="M1759" s="36">
        <v>831.79</v>
      </c>
    </row>
    <row r="1760" spans="3:13" x14ac:dyDescent="0.25">
      <c r="C1760" s="15">
        <f t="shared" si="55"/>
        <v>44408</v>
      </c>
      <c r="D1760" s="35">
        <v>44390</v>
      </c>
      <c r="E1760" s="36">
        <v>349814.25</v>
      </c>
      <c r="F1760" s="36">
        <v>110848.97</v>
      </c>
      <c r="G1760" s="36">
        <v>238965.28</v>
      </c>
      <c r="H1760" s="36">
        <v>28</v>
      </c>
      <c r="I1760" s="36">
        <v>25.9876</v>
      </c>
      <c r="J1760" s="36">
        <v>26.114999999999998</v>
      </c>
      <c r="K1760" s="36">
        <v>836.01</v>
      </c>
      <c r="L1760" s="36">
        <v>842.81</v>
      </c>
      <c r="M1760" s="36">
        <v>836.01</v>
      </c>
    </row>
    <row r="1761" spans="3:13" x14ac:dyDescent="0.25">
      <c r="C1761" s="15">
        <f t="shared" si="55"/>
        <v>44408</v>
      </c>
      <c r="D1761" s="35">
        <v>44389</v>
      </c>
      <c r="E1761" s="36">
        <v>350735.31</v>
      </c>
      <c r="F1761" s="36">
        <v>110848.97</v>
      </c>
      <c r="G1761" s="36">
        <v>239886.36</v>
      </c>
      <c r="H1761" s="36">
        <v>4</v>
      </c>
      <c r="I1761" s="36">
        <v>26.202000000000002</v>
      </c>
      <c r="J1761" s="36">
        <v>26.216999999999999</v>
      </c>
      <c r="K1761" s="36">
        <v>832.32</v>
      </c>
      <c r="L1761" s="36">
        <v>830</v>
      </c>
      <c r="M1761" s="36">
        <v>832.32</v>
      </c>
    </row>
    <row r="1762" spans="3:13" x14ac:dyDescent="0.25">
      <c r="C1762" s="15">
        <f t="shared" si="55"/>
        <v>44408</v>
      </c>
      <c r="D1762" s="35">
        <v>44388</v>
      </c>
      <c r="E1762" s="36">
        <v>350933.69</v>
      </c>
      <c r="F1762" s="36">
        <v>110848.97</v>
      </c>
      <c r="G1762" s="36">
        <v>240084.73</v>
      </c>
      <c r="H1762" s="36">
        <v>0</v>
      </c>
      <c r="I1762" s="36">
        <v>26.104199999999999</v>
      </c>
      <c r="J1762" s="36">
        <v>26.210999999999999</v>
      </c>
      <c r="K1762" s="36">
        <v>828.52</v>
      </c>
      <c r="L1762" s="36">
        <v>829.6</v>
      </c>
      <c r="M1762" s="36">
        <v>828.52</v>
      </c>
    </row>
    <row r="1763" spans="3:13" x14ac:dyDescent="0.25">
      <c r="C1763" s="15">
        <f t="shared" si="55"/>
        <v>44408</v>
      </c>
      <c r="D1763" s="35">
        <v>44387</v>
      </c>
      <c r="E1763" s="36">
        <v>350933.69</v>
      </c>
      <c r="F1763" s="36">
        <v>110848.97</v>
      </c>
      <c r="G1763" s="36">
        <v>240084.73</v>
      </c>
      <c r="H1763" s="36">
        <v>0</v>
      </c>
      <c r="I1763" s="36">
        <v>26.104199999999999</v>
      </c>
      <c r="J1763" s="36">
        <v>26.210999999999999</v>
      </c>
      <c r="K1763" s="36">
        <v>828.52</v>
      </c>
      <c r="L1763" s="36">
        <v>829.6</v>
      </c>
      <c r="M1763" s="36">
        <v>828.52</v>
      </c>
    </row>
    <row r="1764" spans="3:13" x14ac:dyDescent="0.25">
      <c r="C1764" s="15">
        <f t="shared" si="55"/>
        <v>44408</v>
      </c>
      <c r="D1764" s="35">
        <v>44386</v>
      </c>
      <c r="E1764" s="36">
        <v>350933.69</v>
      </c>
      <c r="F1764" s="36">
        <v>110848.97</v>
      </c>
      <c r="G1764" s="36">
        <v>240084.73</v>
      </c>
      <c r="H1764" s="36">
        <v>15</v>
      </c>
      <c r="I1764" s="36">
        <v>26.104199999999999</v>
      </c>
      <c r="J1764" s="36">
        <v>26.210999999999999</v>
      </c>
      <c r="K1764" s="36">
        <v>828.52</v>
      </c>
      <c r="L1764" s="36">
        <v>829.6</v>
      </c>
      <c r="M1764" s="36">
        <v>828.52</v>
      </c>
    </row>
    <row r="1765" spans="3:13" x14ac:dyDescent="0.25">
      <c r="C1765" s="15">
        <f t="shared" si="55"/>
        <v>44408</v>
      </c>
      <c r="D1765" s="35">
        <v>44385</v>
      </c>
      <c r="E1765" s="36">
        <v>352358.31</v>
      </c>
      <c r="F1765" s="36">
        <v>111928.33</v>
      </c>
      <c r="G1765" s="36">
        <v>240429.97</v>
      </c>
      <c r="H1765" s="36">
        <v>10</v>
      </c>
      <c r="I1765" s="36">
        <v>25.934999999999999</v>
      </c>
      <c r="J1765" s="36">
        <v>25.966999999999999</v>
      </c>
      <c r="K1765" s="36">
        <v>829.06</v>
      </c>
      <c r="L1765" s="36">
        <v>848.01</v>
      </c>
      <c r="M1765" s="36">
        <v>829.06</v>
      </c>
    </row>
    <row r="1766" spans="3:13" x14ac:dyDescent="0.25">
      <c r="C1766" s="15">
        <f t="shared" si="55"/>
        <v>44408</v>
      </c>
      <c r="D1766" s="35">
        <v>44384</v>
      </c>
      <c r="E1766" s="36">
        <v>351807.69</v>
      </c>
      <c r="F1766" s="36">
        <v>111933.3</v>
      </c>
      <c r="G1766" s="36">
        <v>239874.39</v>
      </c>
      <c r="H1766" s="36">
        <v>77</v>
      </c>
      <c r="I1766" s="36">
        <v>26.1404</v>
      </c>
      <c r="J1766" s="36">
        <v>26.11</v>
      </c>
      <c r="K1766" s="36">
        <v>837.96</v>
      </c>
      <c r="L1766" s="36">
        <v>850.31</v>
      </c>
      <c r="M1766" s="36">
        <v>837.96</v>
      </c>
    </row>
    <row r="1767" spans="3:13" x14ac:dyDescent="0.25">
      <c r="C1767" s="15">
        <f t="shared" si="55"/>
        <v>44408</v>
      </c>
      <c r="D1767" s="35">
        <v>44383</v>
      </c>
      <c r="E1767" s="36">
        <v>351888.56</v>
      </c>
      <c r="F1767" s="36">
        <v>111933.3</v>
      </c>
      <c r="G1767" s="36">
        <v>239955.28</v>
      </c>
      <c r="H1767" s="36">
        <v>371</v>
      </c>
      <c r="I1767" s="36">
        <v>26.158999999999999</v>
      </c>
      <c r="J1767" s="36">
        <v>26.154</v>
      </c>
      <c r="K1767" s="36">
        <v>841.62</v>
      </c>
      <c r="L1767" s="36">
        <v>849.49</v>
      </c>
      <c r="M1767" s="36">
        <v>841.62</v>
      </c>
    </row>
    <row r="1768" spans="3:13" x14ac:dyDescent="0.25">
      <c r="C1768" s="15">
        <f t="shared" si="55"/>
        <v>44408</v>
      </c>
      <c r="D1768" s="35">
        <v>44382</v>
      </c>
      <c r="E1768" s="36">
        <v>350695.19</v>
      </c>
      <c r="F1768" s="36">
        <v>110685.59</v>
      </c>
      <c r="G1768" s="36">
        <v>240009.58</v>
      </c>
      <c r="H1768" s="36">
        <v>0</v>
      </c>
      <c r="I1768" s="36">
        <v>26.478999999999999</v>
      </c>
      <c r="J1768" s="36">
        <v>26.481000000000002</v>
      </c>
      <c r="K1768" s="36">
        <v>841.24</v>
      </c>
      <c r="L1768" s="36">
        <v>849.59</v>
      </c>
      <c r="M1768" s="36">
        <v>841.24</v>
      </c>
    </row>
    <row r="1769" spans="3:13" x14ac:dyDescent="0.25">
      <c r="C1769" s="15">
        <f t="shared" si="55"/>
        <v>44408</v>
      </c>
      <c r="D1769" s="35">
        <v>44381</v>
      </c>
      <c r="E1769" s="36">
        <v>350695.19</v>
      </c>
      <c r="F1769" s="36">
        <v>110685.59</v>
      </c>
      <c r="G1769" s="36">
        <v>240009.58</v>
      </c>
      <c r="H1769" s="36">
        <v>0</v>
      </c>
      <c r="I1769" s="36">
        <v>26.471499999999999</v>
      </c>
      <c r="J1769" s="36">
        <v>26.481000000000002</v>
      </c>
      <c r="K1769" s="36">
        <v>830.84</v>
      </c>
      <c r="L1769" s="36">
        <v>830.37</v>
      </c>
      <c r="M1769" s="36">
        <v>830.84</v>
      </c>
    </row>
    <row r="1770" spans="3:13" x14ac:dyDescent="0.25">
      <c r="C1770" s="15">
        <f t="shared" si="55"/>
        <v>44408</v>
      </c>
      <c r="D1770" s="35">
        <v>44380</v>
      </c>
      <c r="E1770" s="36">
        <v>350695.19</v>
      </c>
      <c r="F1770" s="36">
        <v>110685.59</v>
      </c>
      <c r="G1770" s="36">
        <v>240009.58</v>
      </c>
      <c r="H1770" s="36">
        <v>0</v>
      </c>
      <c r="I1770" s="36">
        <v>26.471499999999999</v>
      </c>
      <c r="J1770" s="36">
        <v>26.481000000000002</v>
      </c>
      <c r="K1770" s="36">
        <v>830.84</v>
      </c>
      <c r="L1770" s="36">
        <v>830.37</v>
      </c>
      <c r="M1770" s="36">
        <v>830.84</v>
      </c>
    </row>
    <row r="1771" spans="3:13" x14ac:dyDescent="0.25">
      <c r="C1771" s="15">
        <f t="shared" si="55"/>
        <v>44408</v>
      </c>
      <c r="D1771" s="35">
        <v>44379</v>
      </c>
      <c r="E1771" s="36">
        <v>350695.19</v>
      </c>
      <c r="F1771" s="36">
        <v>110685.59</v>
      </c>
      <c r="G1771" s="36">
        <v>240009.58</v>
      </c>
      <c r="H1771" s="36">
        <v>1251</v>
      </c>
      <c r="I1771" s="36">
        <v>26.471499999999999</v>
      </c>
      <c r="J1771" s="36">
        <v>26.481000000000002</v>
      </c>
      <c r="K1771" s="36">
        <v>830.84</v>
      </c>
      <c r="L1771" s="36">
        <v>830.37</v>
      </c>
      <c r="M1771" s="36">
        <v>830.84</v>
      </c>
    </row>
    <row r="1772" spans="3:13" x14ac:dyDescent="0.25">
      <c r="C1772" s="15">
        <f t="shared" si="55"/>
        <v>44408</v>
      </c>
      <c r="D1772" s="35">
        <v>44378</v>
      </c>
      <c r="E1772" s="36">
        <v>351871.59</v>
      </c>
      <c r="F1772" s="36">
        <v>110685.59</v>
      </c>
      <c r="G1772" s="36">
        <v>241185.98</v>
      </c>
      <c r="H1772" s="36">
        <v>58</v>
      </c>
      <c r="I1772" s="36">
        <v>26.033999999999999</v>
      </c>
      <c r="J1772" s="36">
        <v>26.074999999999999</v>
      </c>
      <c r="K1772" s="36">
        <v>828.4</v>
      </c>
      <c r="L1772" s="36">
        <v>830.87</v>
      </c>
      <c r="M1772" s="36">
        <v>828.4</v>
      </c>
    </row>
    <row r="1773" spans="3:13" x14ac:dyDescent="0.25">
      <c r="C1773" s="15">
        <f t="shared" si="55"/>
        <v>44408</v>
      </c>
      <c r="D1773" s="35">
        <v>44377</v>
      </c>
      <c r="E1773" s="36">
        <v>352178.06</v>
      </c>
      <c r="F1773" s="36">
        <v>110685.59</v>
      </c>
      <c r="G1773" s="36">
        <v>241492.47</v>
      </c>
      <c r="H1773" s="36">
        <v>721</v>
      </c>
      <c r="I1773" s="36">
        <v>26.126300000000001</v>
      </c>
      <c r="J1773" s="36">
        <v>26.164999999999999</v>
      </c>
      <c r="K1773" s="36">
        <v>820.17</v>
      </c>
      <c r="L1773" s="36">
        <v>832.4</v>
      </c>
      <c r="M1773" s="36">
        <v>820.17</v>
      </c>
    </row>
    <row r="1774" spans="3:13" x14ac:dyDescent="0.25">
      <c r="C1774" s="15">
        <f t="shared" si="55"/>
        <v>44408</v>
      </c>
      <c r="D1774" s="35">
        <v>44376</v>
      </c>
      <c r="E1774" s="36">
        <v>352787.72</v>
      </c>
      <c r="F1774" s="36">
        <v>110685.59</v>
      </c>
      <c r="G1774" s="36">
        <v>242102.13</v>
      </c>
      <c r="H1774" s="36">
        <v>3181</v>
      </c>
      <c r="I1774" s="36">
        <v>25.773199999999999</v>
      </c>
      <c r="J1774" s="36">
        <v>25.872</v>
      </c>
      <c r="K1774" s="36">
        <v>828.31</v>
      </c>
      <c r="L1774" s="36">
        <v>831.55</v>
      </c>
      <c r="M1774" s="36">
        <v>828.31</v>
      </c>
    </row>
    <row r="1775" spans="3:13" x14ac:dyDescent="0.25">
      <c r="C1775" s="15">
        <f t="shared" si="55"/>
        <v>44377</v>
      </c>
      <c r="D1775" s="35">
        <v>44375</v>
      </c>
      <c r="E1775" s="36">
        <v>353981.69</v>
      </c>
      <c r="F1775" s="36">
        <v>111204.47</v>
      </c>
      <c r="G1775" s="36">
        <v>242777.23</v>
      </c>
      <c r="H1775" s="36">
        <v>0</v>
      </c>
      <c r="I1775" s="36">
        <v>26.111899999999999</v>
      </c>
      <c r="J1775" s="36">
        <v>26.222999999999999</v>
      </c>
      <c r="K1775" s="36">
        <v>829.99</v>
      </c>
      <c r="L1775" s="36">
        <v>832.47</v>
      </c>
      <c r="M1775" s="36">
        <v>829.99</v>
      </c>
    </row>
    <row r="1776" spans="3:13" x14ac:dyDescent="0.25">
      <c r="C1776" s="15">
        <f t="shared" si="55"/>
        <v>44377</v>
      </c>
      <c r="D1776" s="35">
        <v>44374</v>
      </c>
      <c r="E1776" s="36">
        <v>354382.41</v>
      </c>
      <c r="F1776" s="36">
        <v>111209.45</v>
      </c>
      <c r="G1776" s="36">
        <v>243172.94</v>
      </c>
      <c r="H1776" s="36">
        <v>0</v>
      </c>
      <c r="I1776" s="36">
        <v>26.102</v>
      </c>
      <c r="J1776" s="36">
        <v>26.087</v>
      </c>
      <c r="K1776" s="36">
        <v>831.29</v>
      </c>
      <c r="L1776" s="36">
        <v>832.53</v>
      </c>
      <c r="M1776" s="36">
        <v>831.29</v>
      </c>
    </row>
    <row r="1777" spans="3:13" x14ac:dyDescent="0.25">
      <c r="C1777" s="15">
        <f t="shared" si="55"/>
        <v>44377</v>
      </c>
      <c r="D1777" s="35">
        <v>44373</v>
      </c>
      <c r="E1777" s="36">
        <v>354382.41</v>
      </c>
      <c r="F1777" s="36">
        <v>111209.45</v>
      </c>
      <c r="G1777" s="36">
        <v>243172.94</v>
      </c>
      <c r="H1777" s="36">
        <v>0</v>
      </c>
      <c r="I1777" s="36">
        <v>26.102</v>
      </c>
      <c r="J1777" s="36">
        <v>26.087</v>
      </c>
      <c r="K1777" s="36">
        <v>831.29</v>
      </c>
      <c r="L1777" s="36">
        <v>832.53</v>
      </c>
      <c r="M1777" s="36">
        <v>831.29</v>
      </c>
    </row>
    <row r="1778" spans="3:13" x14ac:dyDescent="0.25">
      <c r="C1778" s="15">
        <f t="shared" si="55"/>
        <v>44377</v>
      </c>
      <c r="D1778" s="35">
        <v>44372</v>
      </c>
      <c r="E1778" s="36">
        <v>354382.41</v>
      </c>
      <c r="F1778" s="36">
        <v>111209.45</v>
      </c>
      <c r="G1778" s="36">
        <v>243172.94</v>
      </c>
      <c r="H1778" s="36">
        <v>8</v>
      </c>
      <c r="I1778" s="36">
        <v>26.102</v>
      </c>
      <c r="J1778" s="36">
        <v>26.087</v>
      </c>
      <c r="K1778" s="36">
        <v>831.29</v>
      </c>
      <c r="L1778" s="36">
        <v>832.53</v>
      </c>
      <c r="M1778" s="36">
        <v>831.29</v>
      </c>
    </row>
    <row r="1779" spans="3:13" x14ac:dyDescent="0.25">
      <c r="C1779" s="15">
        <f t="shared" si="55"/>
        <v>44377</v>
      </c>
      <c r="D1779" s="35">
        <v>44371</v>
      </c>
      <c r="E1779" s="36">
        <v>354502.34</v>
      </c>
      <c r="F1779" s="36">
        <v>111413.05</v>
      </c>
      <c r="G1779" s="36">
        <v>243089.3</v>
      </c>
      <c r="H1779" s="36">
        <v>0</v>
      </c>
      <c r="I1779" s="36">
        <v>25.946999999999999</v>
      </c>
      <c r="J1779" s="36">
        <v>26.05</v>
      </c>
      <c r="K1779" s="36">
        <v>829.12</v>
      </c>
      <c r="L1779" s="36">
        <v>830.51</v>
      </c>
      <c r="M1779" s="36">
        <v>829.12</v>
      </c>
    </row>
    <row r="1780" spans="3:13" x14ac:dyDescent="0.25">
      <c r="C1780" s="15">
        <f t="shared" si="55"/>
        <v>44377</v>
      </c>
      <c r="D1780" s="35">
        <v>44370</v>
      </c>
      <c r="E1780" s="36">
        <v>354569.94</v>
      </c>
      <c r="F1780" s="36">
        <v>112015.34</v>
      </c>
      <c r="G1780" s="36">
        <v>242554.63</v>
      </c>
      <c r="H1780" s="36">
        <v>76</v>
      </c>
      <c r="I1780" s="36">
        <v>25.891400000000001</v>
      </c>
      <c r="J1780" s="36">
        <v>26.111000000000001</v>
      </c>
      <c r="K1780" s="36">
        <v>823.72</v>
      </c>
      <c r="L1780" s="36">
        <v>830.21</v>
      </c>
      <c r="M1780" s="36">
        <v>823.72</v>
      </c>
    </row>
    <row r="1781" spans="3:13" x14ac:dyDescent="0.25">
      <c r="C1781" s="15">
        <f t="shared" si="55"/>
        <v>44377</v>
      </c>
      <c r="D1781" s="35">
        <v>44369</v>
      </c>
      <c r="E1781" s="36">
        <v>354953.66</v>
      </c>
      <c r="F1781" s="36">
        <v>112015.34</v>
      </c>
      <c r="G1781" s="36">
        <v>242938.3</v>
      </c>
      <c r="H1781" s="36">
        <v>4</v>
      </c>
      <c r="I1781" s="36">
        <v>25.7773</v>
      </c>
      <c r="J1781" s="36">
        <v>25.856999999999999</v>
      </c>
      <c r="K1781" s="36">
        <v>821.93</v>
      </c>
      <c r="L1781" s="36">
        <v>827.02</v>
      </c>
      <c r="M1781" s="36">
        <v>821.93</v>
      </c>
    </row>
    <row r="1782" spans="3:13" x14ac:dyDescent="0.25">
      <c r="C1782" s="15">
        <f t="shared" si="55"/>
        <v>44377</v>
      </c>
      <c r="D1782" s="35">
        <v>44368</v>
      </c>
      <c r="E1782" s="36">
        <v>355529.69</v>
      </c>
      <c r="F1782" s="36">
        <v>111701.79</v>
      </c>
      <c r="G1782" s="36">
        <v>243827.91</v>
      </c>
      <c r="H1782" s="36">
        <v>115</v>
      </c>
      <c r="I1782" s="36">
        <v>25.951599999999999</v>
      </c>
      <c r="J1782" s="36">
        <v>26.024999999999999</v>
      </c>
      <c r="K1782" s="36">
        <v>821.71</v>
      </c>
      <c r="L1782" s="36">
        <v>830.83</v>
      </c>
      <c r="M1782" s="36">
        <v>821.71</v>
      </c>
    </row>
    <row r="1783" spans="3:13" x14ac:dyDescent="0.25">
      <c r="C1783" s="15">
        <f t="shared" si="55"/>
        <v>44377</v>
      </c>
      <c r="D1783" s="35">
        <v>44367</v>
      </c>
      <c r="E1783" s="36">
        <v>355644.56</v>
      </c>
      <c r="F1783" s="36">
        <v>111756.79</v>
      </c>
      <c r="G1783" s="36">
        <v>243887.8</v>
      </c>
      <c r="H1783" s="36">
        <v>0</v>
      </c>
      <c r="I1783" s="36">
        <v>25.786799999999999</v>
      </c>
      <c r="J1783" s="36">
        <v>25.969000000000001</v>
      </c>
      <c r="K1783" s="36">
        <v>828.44</v>
      </c>
      <c r="L1783" s="36">
        <v>832.62</v>
      </c>
      <c r="M1783" s="36">
        <v>828.44</v>
      </c>
    </row>
    <row r="1784" spans="3:13" x14ac:dyDescent="0.25">
      <c r="C1784" s="15">
        <f t="shared" si="55"/>
        <v>44377</v>
      </c>
      <c r="D1784" s="35">
        <v>44366</v>
      </c>
      <c r="E1784" s="36">
        <v>355644.56</v>
      </c>
      <c r="F1784" s="36">
        <v>111756.79</v>
      </c>
      <c r="G1784" s="36">
        <v>243887.8</v>
      </c>
      <c r="H1784" s="36">
        <v>0</v>
      </c>
      <c r="I1784" s="36">
        <v>25.786799999999999</v>
      </c>
      <c r="J1784" s="36">
        <v>25.969000000000001</v>
      </c>
      <c r="K1784" s="36">
        <v>828.44</v>
      </c>
      <c r="L1784" s="36">
        <v>832.62</v>
      </c>
      <c r="M1784" s="36">
        <v>828.44</v>
      </c>
    </row>
    <row r="1785" spans="3:13" x14ac:dyDescent="0.25">
      <c r="C1785" s="15">
        <f t="shared" si="55"/>
        <v>44377</v>
      </c>
      <c r="D1785" s="35">
        <v>44365</v>
      </c>
      <c r="E1785" s="36">
        <v>355644.56</v>
      </c>
      <c r="F1785" s="36">
        <v>111756.79</v>
      </c>
      <c r="G1785" s="36">
        <v>243887.8</v>
      </c>
      <c r="H1785" s="36">
        <v>2</v>
      </c>
      <c r="I1785" s="36">
        <v>25.786799999999999</v>
      </c>
      <c r="J1785" s="36">
        <v>25.969000000000001</v>
      </c>
      <c r="K1785" s="36">
        <v>828.44</v>
      </c>
      <c r="L1785" s="36">
        <v>832.62</v>
      </c>
      <c r="M1785" s="36">
        <v>828.44</v>
      </c>
    </row>
    <row r="1786" spans="3:13" x14ac:dyDescent="0.25">
      <c r="C1786" s="15">
        <f t="shared" si="55"/>
        <v>44377</v>
      </c>
      <c r="D1786" s="35">
        <v>44364</v>
      </c>
      <c r="E1786" s="36">
        <v>356309.84</v>
      </c>
      <c r="F1786" s="36">
        <v>111756.79</v>
      </c>
      <c r="G1786" s="36">
        <v>244553.06</v>
      </c>
      <c r="H1786" s="36">
        <v>30</v>
      </c>
      <c r="I1786" s="36">
        <v>25.904699999999998</v>
      </c>
      <c r="J1786" s="36">
        <v>25.856000000000002</v>
      </c>
      <c r="K1786" s="36">
        <v>856.96</v>
      </c>
      <c r="L1786" s="36">
        <v>854.79</v>
      </c>
      <c r="M1786" s="36">
        <v>856.96</v>
      </c>
    </row>
    <row r="1787" spans="3:13" x14ac:dyDescent="0.25">
      <c r="C1787" s="15">
        <f t="shared" si="55"/>
        <v>44377</v>
      </c>
      <c r="D1787" s="35">
        <v>44363</v>
      </c>
      <c r="E1787" s="36">
        <v>355658.13</v>
      </c>
      <c r="F1787" s="36">
        <v>110526.2</v>
      </c>
      <c r="G1787" s="36">
        <v>245131.94</v>
      </c>
      <c r="H1787" s="36">
        <v>2</v>
      </c>
      <c r="I1787" s="36">
        <v>26.9831</v>
      </c>
      <c r="J1787" s="36">
        <v>27.812000000000001</v>
      </c>
      <c r="K1787" s="36">
        <v>875.27</v>
      </c>
      <c r="L1787" s="36">
        <v>883.09</v>
      </c>
      <c r="M1787" s="36">
        <v>875.27</v>
      </c>
    </row>
    <row r="1788" spans="3:13" x14ac:dyDescent="0.25">
      <c r="C1788" s="15">
        <f t="shared" si="55"/>
        <v>44377</v>
      </c>
      <c r="D1788" s="35">
        <v>44362</v>
      </c>
      <c r="E1788" s="36">
        <v>355706.19</v>
      </c>
      <c r="F1788" s="36">
        <v>110531.26</v>
      </c>
      <c r="G1788" s="36">
        <v>245174.89</v>
      </c>
      <c r="H1788" s="36">
        <v>23</v>
      </c>
      <c r="I1788" s="36">
        <v>27.664300000000001</v>
      </c>
      <c r="J1788" s="36">
        <v>27.693000000000001</v>
      </c>
      <c r="K1788" s="36">
        <v>876.2</v>
      </c>
      <c r="L1788" s="36">
        <v>881.35</v>
      </c>
      <c r="M1788" s="36">
        <v>876.2</v>
      </c>
    </row>
    <row r="1789" spans="3:13" x14ac:dyDescent="0.25">
      <c r="C1789" s="15">
        <f t="shared" si="55"/>
        <v>44377</v>
      </c>
      <c r="D1789" s="35">
        <v>44361</v>
      </c>
      <c r="E1789" s="36">
        <v>355345.81</v>
      </c>
      <c r="F1789" s="36">
        <v>109260.82</v>
      </c>
      <c r="G1789" s="36">
        <v>246084.98</v>
      </c>
      <c r="H1789" s="36">
        <v>115</v>
      </c>
      <c r="I1789" s="36">
        <v>27.856000000000002</v>
      </c>
      <c r="J1789" s="36">
        <v>28.039000000000001</v>
      </c>
      <c r="K1789" s="36">
        <v>883.13</v>
      </c>
      <c r="L1789" s="36">
        <v>876.1</v>
      </c>
      <c r="M1789" s="36">
        <v>883.13</v>
      </c>
    </row>
    <row r="1790" spans="3:13" x14ac:dyDescent="0.25">
      <c r="C1790" s="15">
        <f t="shared" si="55"/>
        <v>44377</v>
      </c>
      <c r="D1790" s="35">
        <v>44360</v>
      </c>
      <c r="E1790" s="36">
        <v>356063.56</v>
      </c>
      <c r="F1790" s="36">
        <v>109260.82</v>
      </c>
      <c r="G1790" s="36">
        <v>246802.72</v>
      </c>
      <c r="H1790" s="36">
        <v>0</v>
      </c>
      <c r="I1790" s="36">
        <v>27.9175</v>
      </c>
      <c r="J1790" s="36">
        <v>28.146000000000001</v>
      </c>
      <c r="K1790" s="36">
        <v>883.13</v>
      </c>
      <c r="L1790" s="36">
        <v>876.1</v>
      </c>
      <c r="M1790" s="36">
        <v>883.13</v>
      </c>
    </row>
    <row r="1791" spans="3:13" x14ac:dyDescent="0.25">
      <c r="C1791" s="15">
        <f t="shared" si="55"/>
        <v>44377</v>
      </c>
      <c r="D1791" s="35">
        <v>44359</v>
      </c>
      <c r="E1791" s="36">
        <v>356063.56</v>
      </c>
      <c r="F1791" s="36">
        <v>109260.82</v>
      </c>
      <c r="G1791" s="36">
        <v>246802.72</v>
      </c>
      <c r="H1791" s="36">
        <v>0</v>
      </c>
      <c r="I1791" s="36">
        <v>27.9175</v>
      </c>
      <c r="J1791" s="36">
        <v>28.146000000000001</v>
      </c>
      <c r="K1791" s="36">
        <v>883.13</v>
      </c>
      <c r="L1791" s="36">
        <v>876.1</v>
      </c>
      <c r="M1791" s="36">
        <v>883.13</v>
      </c>
    </row>
    <row r="1792" spans="3:13" x14ac:dyDescent="0.25">
      <c r="C1792" s="15">
        <f t="shared" si="55"/>
        <v>44377</v>
      </c>
      <c r="D1792" s="35">
        <v>44358</v>
      </c>
      <c r="E1792" s="36">
        <v>356063.56</v>
      </c>
      <c r="F1792" s="36">
        <v>109260.82</v>
      </c>
      <c r="G1792" s="36">
        <v>246802.72</v>
      </c>
      <c r="H1792" s="36">
        <v>44</v>
      </c>
      <c r="I1792" s="36">
        <v>27.9175</v>
      </c>
      <c r="J1792" s="36">
        <v>28.146000000000001</v>
      </c>
      <c r="K1792" s="36">
        <v>883.13</v>
      </c>
      <c r="L1792" s="36">
        <v>876.1</v>
      </c>
      <c r="M1792" s="36">
        <v>883.13</v>
      </c>
    </row>
    <row r="1793" spans="3:13" x14ac:dyDescent="0.25">
      <c r="C1793" s="15">
        <f t="shared" si="55"/>
        <v>44377</v>
      </c>
      <c r="D1793" s="35">
        <v>44357</v>
      </c>
      <c r="E1793" s="36">
        <v>356080.31</v>
      </c>
      <c r="F1793" s="36">
        <v>109260.82</v>
      </c>
      <c r="G1793" s="36">
        <v>246819.5</v>
      </c>
      <c r="H1793" s="36">
        <v>4</v>
      </c>
      <c r="I1793" s="36">
        <v>27.99</v>
      </c>
      <c r="J1793" s="36">
        <v>28.030999999999999</v>
      </c>
      <c r="K1793" s="36">
        <v>876.39</v>
      </c>
      <c r="L1793" s="36">
        <v>876.86</v>
      </c>
      <c r="M1793" s="36">
        <v>876.39</v>
      </c>
    </row>
    <row r="1794" spans="3:13" x14ac:dyDescent="0.25">
      <c r="C1794" s="15">
        <f t="shared" si="55"/>
        <v>44377</v>
      </c>
      <c r="D1794" s="35">
        <v>44356</v>
      </c>
      <c r="E1794" s="36">
        <v>355707.59</v>
      </c>
      <c r="F1794" s="36">
        <v>109059.2</v>
      </c>
      <c r="G1794" s="36">
        <v>246648.41</v>
      </c>
      <c r="H1794" s="36">
        <v>7</v>
      </c>
      <c r="I1794" s="36">
        <v>27.772500000000001</v>
      </c>
      <c r="J1794" s="36">
        <v>28.001999999999999</v>
      </c>
      <c r="K1794" s="36">
        <v>875.64</v>
      </c>
      <c r="L1794" s="36">
        <v>883.16</v>
      </c>
      <c r="M1794" s="36">
        <v>875.64</v>
      </c>
    </row>
    <row r="1795" spans="3:13" x14ac:dyDescent="0.25">
      <c r="C1795" s="15">
        <f t="shared" si="55"/>
        <v>44377</v>
      </c>
      <c r="D1795" s="35">
        <v>44355</v>
      </c>
      <c r="E1795" s="36">
        <v>354645.09</v>
      </c>
      <c r="F1795" s="36">
        <v>109059.2</v>
      </c>
      <c r="G1795" s="36">
        <v>245585.89</v>
      </c>
      <c r="H1795" s="36">
        <v>27</v>
      </c>
      <c r="I1795" s="36">
        <v>27.617999999999999</v>
      </c>
      <c r="J1795" s="36">
        <v>27.731000000000002</v>
      </c>
      <c r="K1795" s="36">
        <v>878.37</v>
      </c>
      <c r="L1795" s="36">
        <v>881.34</v>
      </c>
      <c r="M1795" s="36">
        <v>878.37</v>
      </c>
    </row>
    <row r="1796" spans="3:13" x14ac:dyDescent="0.25">
      <c r="C1796" s="15">
        <f t="shared" si="55"/>
        <v>44377</v>
      </c>
      <c r="D1796" s="35">
        <v>44354</v>
      </c>
      <c r="E1796" s="36">
        <v>355217.94</v>
      </c>
      <c r="F1796" s="36">
        <v>109064.38</v>
      </c>
      <c r="G1796" s="36">
        <v>246153.56</v>
      </c>
      <c r="H1796" s="36">
        <v>2</v>
      </c>
      <c r="I1796" s="36">
        <v>27.889700000000001</v>
      </c>
      <c r="J1796" s="36">
        <v>28.018000000000001</v>
      </c>
      <c r="K1796" s="36">
        <v>870.98</v>
      </c>
      <c r="L1796" s="36">
        <v>887.55</v>
      </c>
      <c r="M1796" s="36">
        <v>870.98</v>
      </c>
    </row>
    <row r="1797" spans="3:13" x14ac:dyDescent="0.25">
      <c r="C1797" s="15">
        <f t="shared" si="55"/>
        <v>44377</v>
      </c>
      <c r="D1797" s="35">
        <v>44353</v>
      </c>
      <c r="E1797" s="36">
        <v>354711.09</v>
      </c>
      <c r="F1797" s="36">
        <v>110865.84</v>
      </c>
      <c r="G1797" s="36">
        <v>243845.27</v>
      </c>
      <c r="H1797" s="36">
        <v>0</v>
      </c>
      <c r="I1797" s="36">
        <v>27.793299999999999</v>
      </c>
      <c r="J1797" s="36">
        <v>27.896000000000001</v>
      </c>
      <c r="K1797" s="36">
        <v>866.26</v>
      </c>
      <c r="L1797" s="36">
        <v>887.84</v>
      </c>
      <c r="M1797" s="36">
        <v>866.26</v>
      </c>
    </row>
    <row r="1798" spans="3:13" x14ac:dyDescent="0.25">
      <c r="C1798" s="15">
        <f t="shared" si="55"/>
        <v>44377</v>
      </c>
      <c r="D1798" s="35">
        <v>44352</v>
      </c>
      <c r="E1798" s="36">
        <v>354711.09</v>
      </c>
      <c r="F1798" s="36">
        <v>110865.84</v>
      </c>
      <c r="G1798" s="36">
        <v>243845.27</v>
      </c>
      <c r="H1798" s="36">
        <v>0</v>
      </c>
      <c r="I1798" s="36">
        <v>27.793299999999999</v>
      </c>
      <c r="J1798" s="36">
        <v>27.896000000000001</v>
      </c>
      <c r="K1798" s="36">
        <v>866.26</v>
      </c>
      <c r="L1798" s="36">
        <v>887.84</v>
      </c>
      <c r="M1798" s="36">
        <v>866.26</v>
      </c>
    </row>
    <row r="1799" spans="3:13" x14ac:dyDescent="0.25">
      <c r="C1799" s="15">
        <f t="shared" si="55"/>
        <v>44377</v>
      </c>
      <c r="D1799" s="35">
        <v>44351</v>
      </c>
      <c r="E1799" s="36">
        <v>354711.09</v>
      </c>
      <c r="F1799" s="36">
        <v>110865.84</v>
      </c>
      <c r="G1799" s="36">
        <v>243845.27</v>
      </c>
      <c r="H1799" s="36">
        <v>0</v>
      </c>
      <c r="I1799" s="36">
        <v>27.793299999999999</v>
      </c>
      <c r="J1799" s="36">
        <v>27.896000000000001</v>
      </c>
      <c r="K1799" s="36">
        <v>866.26</v>
      </c>
      <c r="L1799" s="36">
        <v>887.84</v>
      </c>
      <c r="M1799" s="36">
        <v>866.26</v>
      </c>
    </row>
    <row r="1800" spans="3:13" x14ac:dyDescent="0.25">
      <c r="C1800" s="15">
        <f t="shared" si="55"/>
        <v>44377</v>
      </c>
      <c r="D1800" s="35">
        <v>44350</v>
      </c>
      <c r="E1800" s="36">
        <v>353271.06</v>
      </c>
      <c r="F1800" s="36">
        <v>110865.84</v>
      </c>
      <c r="G1800" s="36">
        <v>242405.22</v>
      </c>
      <c r="H1800" s="36">
        <v>18</v>
      </c>
      <c r="I1800" s="36">
        <v>27.4316</v>
      </c>
      <c r="J1800" s="36">
        <v>27.477</v>
      </c>
      <c r="K1800" s="36">
        <v>888.38</v>
      </c>
      <c r="L1800" s="36">
        <v>886.66</v>
      </c>
      <c r="M1800" s="36">
        <v>888.38</v>
      </c>
    </row>
    <row r="1801" spans="3:13" x14ac:dyDescent="0.25">
      <c r="C1801" s="15">
        <f t="shared" si="55"/>
        <v>44377</v>
      </c>
      <c r="D1801" s="35">
        <v>44349</v>
      </c>
      <c r="E1801" s="36">
        <v>352556</v>
      </c>
      <c r="F1801" s="36">
        <v>110285.12</v>
      </c>
      <c r="G1801" s="36">
        <v>242270.89</v>
      </c>
      <c r="H1801" s="36">
        <v>148</v>
      </c>
      <c r="I1801" s="36">
        <v>28.171900000000001</v>
      </c>
      <c r="J1801" s="36">
        <v>28.204000000000001</v>
      </c>
      <c r="K1801" s="36">
        <v>895.46</v>
      </c>
      <c r="L1801" s="36">
        <v>889.82</v>
      </c>
      <c r="M1801" s="36">
        <v>895.46</v>
      </c>
    </row>
    <row r="1802" spans="3:13" x14ac:dyDescent="0.25">
      <c r="C1802" s="15">
        <f t="shared" si="55"/>
        <v>44377</v>
      </c>
      <c r="D1802" s="35">
        <v>44348</v>
      </c>
      <c r="E1802" s="36">
        <v>353573.06</v>
      </c>
      <c r="F1802" s="36">
        <v>110285.12</v>
      </c>
      <c r="G1802" s="36">
        <v>243287.92</v>
      </c>
      <c r="H1802" s="36">
        <v>100</v>
      </c>
      <c r="I1802" s="36">
        <v>27.892700000000001</v>
      </c>
      <c r="J1802" s="36">
        <v>28.102</v>
      </c>
      <c r="K1802" s="36">
        <v>898.56</v>
      </c>
      <c r="L1802" s="36">
        <v>908.59</v>
      </c>
      <c r="M1802" s="36">
        <v>898.56</v>
      </c>
    </row>
    <row r="1803" spans="3:13" x14ac:dyDescent="0.25">
      <c r="C1803" s="15">
        <f t="shared" si="55"/>
        <v>44347</v>
      </c>
      <c r="D1803" s="35">
        <v>44347</v>
      </c>
      <c r="E1803" s="36">
        <v>353072.63</v>
      </c>
      <c r="F1803" s="36">
        <v>110750.95</v>
      </c>
      <c r="G1803" s="36">
        <v>242321.72</v>
      </c>
      <c r="H1803" s="36">
        <v>0</v>
      </c>
      <c r="I1803" s="36">
        <v>28.026199999999999</v>
      </c>
      <c r="J1803" s="36">
        <v>28.013999999999999</v>
      </c>
      <c r="K1803" s="36">
        <v>886.96</v>
      </c>
      <c r="L1803" s="36">
        <v>889.15</v>
      </c>
      <c r="M1803" s="36">
        <v>886.96</v>
      </c>
    </row>
    <row r="1804" spans="3:13" x14ac:dyDescent="0.25">
      <c r="C1804" s="15">
        <f t="shared" si="55"/>
        <v>44347</v>
      </c>
      <c r="D1804" s="35">
        <v>44346</v>
      </c>
      <c r="E1804" s="36">
        <v>353072.63</v>
      </c>
      <c r="F1804" s="36">
        <v>110750.95</v>
      </c>
      <c r="G1804" s="36">
        <v>242321.72</v>
      </c>
      <c r="H1804" s="36">
        <v>0</v>
      </c>
      <c r="I1804" s="36">
        <v>27.935199999999998</v>
      </c>
      <c r="J1804" s="36">
        <v>28.013999999999999</v>
      </c>
      <c r="K1804" s="36">
        <v>885.14</v>
      </c>
      <c r="L1804" s="36">
        <v>889.38</v>
      </c>
      <c r="M1804" s="36">
        <v>885.14</v>
      </c>
    </row>
    <row r="1805" spans="3:13" x14ac:dyDescent="0.25">
      <c r="C1805" s="15">
        <f t="shared" si="55"/>
        <v>44347</v>
      </c>
      <c r="D1805" s="35">
        <v>44345</v>
      </c>
      <c r="E1805" s="36">
        <v>353072.63</v>
      </c>
      <c r="F1805" s="36">
        <v>110750.95</v>
      </c>
      <c r="G1805" s="36">
        <v>242321.72</v>
      </c>
      <c r="H1805" s="36">
        <v>0</v>
      </c>
      <c r="I1805" s="36">
        <v>27.935199999999998</v>
      </c>
      <c r="J1805" s="36">
        <v>28.013999999999999</v>
      </c>
      <c r="K1805" s="36">
        <v>885.14</v>
      </c>
      <c r="L1805" s="36">
        <v>889.38</v>
      </c>
      <c r="M1805" s="36">
        <v>885.14</v>
      </c>
    </row>
    <row r="1806" spans="3:13" x14ac:dyDescent="0.25">
      <c r="C1806" s="15">
        <f t="shared" si="55"/>
        <v>44347</v>
      </c>
      <c r="D1806" s="35">
        <v>44344</v>
      </c>
      <c r="E1806" s="36">
        <v>353072.63</v>
      </c>
      <c r="F1806" s="36">
        <v>110750.95</v>
      </c>
      <c r="G1806" s="36">
        <v>242321.72</v>
      </c>
      <c r="H1806" s="36">
        <v>145</v>
      </c>
      <c r="I1806" s="36">
        <v>27.935199999999998</v>
      </c>
      <c r="J1806" s="36">
        <v>28.013999999999999</v>
      </c>
      <c r="K1806" s="36">
        <v>885.14</v>
      </c>
      <c r="L1806" s="36">
        <v>889.38</v>
      </c>
      <c r="M1806" s="36">
        <v>885.14</v>
      </c>
    </row>
    <row r="1807" spans="3:13" x14ac:dyDescent="0.25">
      <c r="C1807" s="15">
        <f t="shared" si="55"/>
        <v>44347</v>
      </c>
      <c r="D1807" s="35">
        <v>44343</v>
      </c>
      <c r="E1807" s="36">
        <v>352560.22</v>
      </c>
      <c r="F1807" s="36">
        <v>112722.86</v>
      </c>
      <c r="G1807" s="36">
        <v>239837.36</v>
      </c>
      <c r="H1807" s="36">
        <v>2031</v>
      </c>
      <c r="I1807" s="36">
        <v>27.844000000000001</v>
      </c>
      <c r="J1807" s="36">
        <v>27.94</v>
      </c>
      <c r="K1807" s="36">
        <v>887.94</v>
      </c>
      <c r="L1807" s="36">
        <v>903.92</v>
      </c>
      <c r="M1807" s="36">
        <v>887.94</v>
      </c>
    </row>
    <row r="1808" spans="3:13" x14ac:dyDescent="0.25">
      <c r="C1808" s="15">
        <f t="shared" si="55"/>
        <v>44347</v>
      </c>
      <c r="D1808" s="35">
        <v>44342</v>
      </c>
      <c r="E1808" s="36">
        <v>353773.28</v>
      </c>
      <c r="F1808" s="36">
        <v>112799.45</v>
      </c>
      <c r="G1808" s="36">
        <v>240973.84</v>
      </c>
      <c r="H1808" s="36">
        <v>9</v>
      </c>
      <c r="I1808" s="36">
        <v>27.682500000000001</v>
      </c>
      <c r="J1808" s="36">
        <v>27.853000000000002</v>
      </c>
      <c r="K1808" s="36">
        <v>896.13</v>
      </c>
      <c r="L1808" s="36">
        <v>902.86</v>
      </c>
      <c r="M1808" s="36">
        <v>896.13</v>
      </c>
    </row>
    <row r="1809" spans="3:13" x14ac:dyDescent="0.25">
      <c r="C1809" s="15">
        <f t="shared" si="55"/>
        <v>44347</v>
      </c>
      <c r="D1809" s="35">
        <v>44341</v>
      </c>
      <c r="E1809" s="36">
        <v>353784.09</v>
      </c>
      <c r="F1809" s="36">
        <v>112867.7</v>
      </c>
      <c r="G1809" s="36">
        <v>240916.39</v>
      </c>
      <c r="H1809" s="36">
        <v>19</v>
      </c>
      <c r="I1809" s="36">
        <v>27.998699999999999</v>
      </c>
      <c r="J1809" s="36">
        <v>28.036999999999999</v>
      </c>
      <c r="K1809" s="36">
        <v>884.15</v>
      </c>
      <c r="L1809" s="36">
        <v>891.79</v>
      </c>
      <c r="M1809" s="36">
        <v>884.15</v>
      </c>
    </row>
    <row r="1810" spans="3:13" x14ac:dyDescent="0.25">
      <c r="C1810" s="15">
        <f t="shared" si="55"/>
        <v>44347</v>
      </c>
      <c r="D1810" s="35">
        <v>44340</v>
      </c>
      <c r="E1810" s="36">
        <v>354120.09</v>
      </c>
      <c r="F1810" s="36">
        <v>115416.41</v>
      </c>
      <c r="G1810" s="36">
        <v>238703.69</v>
      </c>
      <c r="H1810" s="36">
        <v>61</v>
      </c>
      <c r="I1810" s="36">
        <v>27.769500000000001</v>
      </c>
      <c r="J1810" s="36">
        <v>27.887</v>
      </c>
      <c r="K1810" s="36">
        <v>883.27</v>
      </c>
      <c r="L1810" s="36">
        <v>890.6</v>
      </c>
      <c r="M1810" s="36">
        <v>883.27</v>
      </c>
    </row>
    <row r="1811" spans="3:13" x14ac:dyDescent="0.25">
      <c r="C1811" s="15">
        <f t="shared" si="55"/>
        <v>44347</v>
      </c>
      <c r="D1811" s="35">
        <v>44339</v>
      </c>
      <c r="E1811" s="36">
        <v>353561.72</v>
      </c>
      <c r="F1811" s="36">
        <v>115416.41</v>
      </c>
      <c r="G1811" s="36">
        <v>238145.33</v>
      </c>
      <c r="H1811" s="36">
        <v>0</v>
      </c>
      <c r="I1811" s="36">
        <v>27.564499999999999</v>
      </c>
      <c r="J1811" s="36">
        <v>27.472999999999999</v>
      </c>
      <c r="K1811" s="36">
        <v>886.99</v>
      </c>
      <c r="L1811" s="36">
        <v>922.9</v>
      </c>
      <c r="M1811" s="36">
        <v>886.99</v>
      </c>
    </row>
    <row r="1812" spans="3:13" x14ac:dyDescent="0.25">
      <c r="C1812" s="15">
        <f t="shared" si="55"/>
        <v>44347</v>
      </c>
      <c r="D1812" s="35">
        <v>44338</v>
      </c>
      <c r="E1812" s="36">
        <v>353561.72</v>
      </c>
      <c r="F1812" s="36">
        <v>115416.41</v>
      </c>
      <c r="G1812" s="36">
        <v>238145.33</v>
      </c>
      <c r="H1812" s="36">
        <v>0</v>
      </c>
      <c r="I1812" s="36">
        <v>27.564499999999999</v>
      </c>
      <c r="J1812" s="36">
        <v>27.472999999999999</v>
      </c>
      <c r="K1812" s="36">
        <v>886.99</v>
      </c>
      <c r="L1812" s="36">
        <v>922.9</v>
      </c>
      <c r="M1812" s="36">
        <v>886.99</v>
      </c>
    </row>
    <row r="1813" spans="3:13" x14ac:dyDescent="0.25">
      <c r="C1813" s="15">
        <f t="shared" si="55"/>
        <v>44347</v>
      </c>
      <c r="D1813" s="35">
        <v>44337</v>
      </c>
      <c r="E1813" s="36">
        <v>353561.72</v>
      </c>
      <c r="F1813" s="36">
        <v>115416.41</v>
      </c>
      <c r="G1813" s="36">
        <v>238145.33</v>
      </c>
      <c r="H1813" s="36">
        <v>50</v>
      </c>
      <c r="I1813" s="36">
        <v>27.564499999999999</v>
      </c>
      <c r="J1813" s="36">
        <v>27.472999999999999</v>
      </c>
      <c r="K1813" s="36">
        <v>886.99</v>
      </c>
      <c r="L1813" s="36">
        <v>922.9</v>
      </c>
      <c r="M1813" s="36">
        <v>886.99</v>
      </c>
    </row>
    <row r="1814" spans="3:13" x14ac:dyDescent="0.25">
      <c r="C1814" s="15">
        <f t="shared" si="55"/>
        <v>44347</v>
      </c>
      <c r="D1814" s="35">
        <v>44336</v>
      </c>
      <c r="E1814" s="36">
        <v>354849.69</v>
      </c>
      <c r="F1814" s="36">
        <v>115421.31</v>
      </c>
      <c r="G1814" s="36">
        <v>239428.41</v>
      </c>
      <c r="H1814" s="36">
        <v>22</v>
      </c>
      <c r="I1814" s="36">
        <v>27.755500000000001</v>
      </c>
      <c r="J1814" s="36">
        <v>28.052</v>
      </c>
      <c r="K1814" s="36">
        <v>890.78</v>
      </c>
      <c r="L1814" s="36">
        <v>922.79</v>
      </c>
      <c r="M1814" s="36">
        <v>890.78</v>
      </c>
    </row>
    <row r="1815" spans="3:13" x14ac:dyDescent="0.25">
      <c r="C1815" s="15">
        <f t="shared" si="55"/>
        <v>44347</v>
      </c>
      <c r="D1815" s="35">
        <v>44335</v>
      </c>
      <c r="E1815" s="36">
        <v>355803.56</v>
      </c>
      <c r="F1815" s="36">
        <v>115416.42</v>
      </c>
      <c r="G1815" s="36">
        <v>240387.14</v>
      </c>
      <c r="H1815" s="36">
        <v>4</v>
      </c>
      <c r="I1815" s="36">
        <v>27.736599999999999</v>
      </c>
      <c r="J1815" s="36">
        <v>28.007999999999999</v>
      </c>
      <c r="K1815" s="36">
        <v>906</v>
      </c>
      <c r="L1815" s="36">
        <v>922.78</v>
      </c>
      <c r="M1815" s="36">
        <v>906</v>
      </c>
    </row>
    <row r="1816" spans="3:13" x14ac:dyDescent="0.25">
      <c r="C1816" s="15">
        <f t="shared" si="55"/>
        <v>44347</v>
      </c>
      <c r="D1816" s="35">
        <v>44334</v>
      </c>
      <c r="E1816" s="36">
        <v>356266.38</v>
      </c>
      <c r="F1816" s="36">
        <v>115436.84</v>
      </c>
      <c r="G1816" s="36">
        <v>240829.53</v>
      </c>
      <c r="H1816" s="36">
        <v>4</v>
      </c>
      <c r="I1816" s="36">
        <v>28.184999999999999</v>
      </c>
      <c r="J1816" s="36">
        <v>28.314</v>
      </c>
      <c r="K1816" s="36">
        <v>907.45</v>
      </c>
      <c r="L1816" s="36">
        <v>924.1</v>
      </c>
      <c r="M1816" s="36">
        <v>907.45</v>
      </c>
    </row>
    <row r="1817" spans="3:13" x14ac:dyDescent="0.25">
      <c r="C1817" s="15">
        <f t="shared" si="55"/>
        <v>44347</v>
      </c>
      <c r="D1817" s="35">
        <v>44333</v>
      </c>
      <c r="E1817" s="36">
        <v>358410.75</v>
      </c>
      <c r="F1817" s="36">
        <v>115592.86</v>
      </c>
      <c r="G1817" s="36">
        <v>242817.91</v>
      </c>
      <c r="H1817" s="36">
        <v>35</v>
      </c>
      <c r="I1817" s="36">
        <v>28.171500000000002</v>
      </c>
      <c r="J1817" s="36">
        <v>28.26</v>
      </c>
      <c r="K1817" s="36">
        <v>879.94</v>
      </c>
      <c r="L1817" s="36">
        <v>879.78</v>
      </c>
      <c r="M1817" s="36">
        <v>879.94</v>
      </c>
    </row>
    <row r="1818" spans="3:13" x14ac:dyDescent="0.25">
      <c r="C1818" s="15">
        <f t="shared" si="55"/>
        <v>44347</v>
      </c>
      <c r="D1818" s="35">
        <v>44332</v>
      </c>
      <c r="E1818" s="36">
        <v>358617.75</v>
      </c>
      <c r="F1818" s="36">
        <v>115766.89</v>
      </c>
      <c r="G1818" s="36">
        <v>242850.86</v>
      </c>
      <c r="H1818" s="36">
        <v>0</v>
      </c>
      <c r="I1818" s="36">
        <v>27.422799999999999</v>
      </c>
      <c r="J1818" s="36">
        <v>27.353000000000002</v>
      </c>
      <c r="K1818" s="36">
        <v>862.66</v>
      </c>
      <c r="L1818" s="36">
        <v>880.05</v>
      </c>
      <c r="M1818" s="36">
        <v>862.66</v>
      </c>
    </row>
    <row r="1819" spans="3:13" x14ac:dyDescent="0.25">
      <c r="C1819" s="15">
        <f t="shared" si="55"/>
        <v>44347</v>
      </c>
      <c r="D1819" s="35">
        <v>44331</v>
      </c>
      <c r="E1819" s="36">
        <v>358617.75</v>
      </c>
      <c r="F1819" s="36">
        <v>115766.89</v>
      </c>
      <c r="G1819" s="36">
        <v>242850.86</v>
      </c>
      <c r="H1819" s="36">
        <v>0</v>
      </c>
      <c r="I1819" s="36">
        <v>27.422799999999999</v>
      </c>
      <c r="J1819" s="36">
        <v>27.353000000000002</v>
      </c>
      <c r="K1819" s="36">
        <v>862.66</v>
      </c>
      <c r="L1819" s="36">
        <v>880.05</v>
      </c>
      <c r="M1819" s="36">
        <v>862.66</v>
      </c>
    </row>
    <row r="1820" spans="3:13" x14ac:dyDescent="0.25">
      <c r="C1820" s="15">
        <f t="shared" si="55"/>
        <v>44347</v>
      </c>
      <c r="D1820" s="35">
        <v>44330</v>
      </c>
      <c r="E1820" s="36">
        <v>358617.75</v>
      </c>
      <c r="F1820" s="36">
        <v>115766.89</v>
      </c>
      <c r="G1820" s="36">
        <v>242850.86</v>
      </c>
      <c r="H1820" s="36">
        <v>170</v>
      </c>
      <c r="I1820" s="36">
        <v>27.422799999999999</v>
      </c>
      <c r="J1820" s="36">
        <v>27.353000000000002</v>
      </c>
      <c r="K1820" s="36">
        <v>862.66</v>
      </c>
      <c r="L1820" s="36">
        <v>880.05</v>
      </c>
      <c r="M1820" s="36">
        <v>862.66</v>
      </c>
    </row>
    <row r="1821" spans="3:13" x14ac:dyDescent="0.25">
      <c r="C1821" s="15">
        <f t="shared" si="55"/>
        <v>44347</v>
      </c>
      <c r="D1821" s="35">
        <v>44329</v>
      </c>
      <c r="E1821" s="36">
        <v>359585.72</v>
      </c>
      <c r="F1821" s="36">
        <v>115481.02</v>
      </c>
      <c r="G1821" s="36">
        <v>244104.72</v>
      </c>
      <c r="H1821" s="36">
        <v>186</v>
      </c>
      <c r="I1821" s="36">
        <v>27.093</v>
      </c>
      <c r="J1821" s="36">
        <v>27.044</v>
      </c>
      <c r="K1821" s="36">
        <v>868.57</v>
      </c>
      <c r="L1821" s="36">
        <v>878.02</v>
      </c>
      <c r="M1821" s="36">
        <v>868.57</v>
      </c>
    </row>
    <row r="1822" spans="3:13" x14ac:dyDescent="0.25">
      <c r="C1822" s="15">
        <f t="shared" ref="C1822:C1885" si="56">IFERROR(IF(DAY(D1822)=1,EOMONTH(D1822,0),IF(AND(EOMONTH(D1822,0)+1-D1822&lt;=3,(H1822-AVERAGE(H1823:H1832))/_xlfn.STDEV.S(H1823:H1832)&gt;3),EOMONTH(D1822,1),C1823)),C1823)</f>
        <v>44347</v>
      </c>
      <c r="D1822" s="35">
        <v>44328</v>
      </c>
      <c r="E1822" s="36">
        <v>360562.97</v>
      </c>
      <c r="F1822" s="36">
        <v>115534.72</v>
      </c>
      <c r="G1822" s="36">
        <v>245028.25</v>
      </c>
      <c r="H1822" s="36">
        <v>39</v>
      </c>
      <c r="I1822" s="36">
        <v>27.023099999999999</v>
      </c>
      <c r="J1822" s="36">
        <v>27.231000000000002</v>
      </c>
      <c r="K1822" s="36">
        <v>870.92</v>
      </c>
      <c r="L1822" s="36">
        <v>877.42</v>
      </c>
      <c r="M1822" s="36">
        <v>870.92</v>
      </c>
    </row>
    <row r="1823" spans="3:13" x14ac:dyDescent="0.25">
      <c r="C1823" s="15">
        <f t="shared" si="56"/>
        <v>44347</v>
      </c>
      <c r="D1823" s="35">
        <v>44327</v>
      </c>
      <c r="E1823" s="36">
        <v>359876.41</v>
      </c>
      <c r="F1823" s="36">
        <v>117621.07</v>
      </c>
      <c r="G1823" s="36">
        <v>242255.34</v>
      </c>
      <c r="H1823" s="36">
        <v>126</v>
      </c>
      <c r="I1823" s="36">
        <v>27.623999999999999</v>
      </c>
      <c r="J1823" s="36">
        <v>27.657</v>
      </c>
      <c r="K1823" s="36">
        <v>876.78</v>
      </c>
      <c r="L1823" s="36">
        <v>881.45</v>
      </c>
      <c r="M1823" s="36">
        <v>876.78</v>
      </c>
    </row>
    <row r="1824" spans="3:13" x14ac:dyDescent="0.25">
      <c r="C1824" s="15">
        <f t="shared" si="56"/>
        <v>44347</v>
      </c>
      <c r="D1824" s="35">
        <v>44326</v>
      </c>
      <c r="E1824" s="36">
        <v>359418.13</v>
      </c>
      <c r="F1824" s="36">
        <v>117997.52</v>
      </c>
      <c r="G1824" s="36">
        <v>241420.61</v>
      </c>
      <c r="H1824" s="36">
        <v>25</v>
      </c>
      <c r="I1824" s="36">
        <v>27.308499999999999</v>
      </c>
      <c r="J1824" s="36">
        <v>27.478999999999999</v>
      </c>
      <c r="K1824" s="36">
        <v>881.93</v>
      </c>
      <c r="L1824" s="36">
        <v>881</v>
      </c>
      <c r="M1824" s="36">
        <v>881.93</v>
      </c>
    </row>
    <row r="1825" spans="3:13" x14ac:dyDescent="0.25">
      <c r="C1825" s="15">
        <f t="shared" si="56"/>
        <v>44347</v>
      </c>
      <c r="D1825" s="35">
        <v>44325</v>
      </c>
      <c r="E1825" s="36">
        <v>360281.13</v>
      </c>
      <c r="F1825" s="36">
        <v>117504.77</v>
      </c>
      <c r="G1825" s="36">
        <v>242776.31</v>
      </c>
      <c r="H1825" s="36">
        <v>0</v>
      </c>
      <c r="I1825" s="36">
        <v>27.4495</v>
      </c>
      <c r="J1825" s="36">
        <v>27.462</v>
      </c>
      <c r="K1825" s="36">
        <v>873.13</v>
      </c>
      <c r="L1825" s="36">
        <v>878.72</v>
      </c>
      <c r="M1825" s="36">
        <v>873.13</v>
      </c>
    </row>
    <row r="1826" spans="3:13" x14ac:dyDescent="0.25">
      <c r="C1826" s="15">
        <f t="shared" si="56"/>
        <v>44347</v>
      </c>
      <c r="D1826" s="35">
        <v>44324</v>
      </c>
      <c r="E1826" s="36">
        <v>360281.13</v>
      </c>
      <c r="F1826" s="36">
        <v>117504.77</v>
      </c>
      <c r="G1826" s="36">
        <v>242776.31</v>
      </c>
      <c r="H1826" s="36">
        <v>0</v>
      </c>
      <c r="I1826" s="36">
        <v>27.4495</v>
      </c>
      <c r="J1826" s="36">
        <v>27.462</v>
      </c>
      <c r="K1826" s="36">
        <v>873.13</v>
      </c>
      <c r="L1826" s="36">
        <v>878.72</v>
      </c>
      <c r="M1826" s="36">
        <v>873.13</v>
      </c>
    </row>
    <row r="1827" spans="3:13" x14ac:dyDescent="0.25">
      <c r="C1827" s="15">
        <f t="shared" si="56"/>
        <v>44347</v>
      </c>
      <c r="D1827" s="35">
        <v>44323</v>
      </c>
      <c r="E1827" s="36">
        <v>360281.13</v>
      </c>
      <c r="F1827" s="36">
        <v>117504.77</v>
      </c>
      <c r="G1827" s="36">
        <v>242776.31</v>
      </c>
      <c r="H1827" s="36">
        <v>110</v>
      </c>
      <c r="I1827" s="36">
        <v>27.4495</v>
      </c>
      <c r="J1827" s="36">
        <v>27.462</v>
      </c>
      <c r="K1827" s="36">
        <v>873.13</v>
      </c>
      <c r="L1827" s="36">
        <v>878.72</v>
      </c>
      <c r="M1827" s="36">
        <v>873.13</v>
      </c>
    </row>
    <row r="1828" spans="3:13" x14ac:dyDescent="0.25">
      <c r="C1828" s="15">
        <f t="shared" si="56"/>
        <v>44347</v>
      </c>
      <c r="D1828" s="35">
        <v>44322</v>
      </c>
      <c r="E1828" s="36">
        <v>359661.16</v>
      </c>
      <c r="F1828" s="36">
        <v>116892.51</v>
      </c>
      <c r="G1828" s="36">
        <v>242768.66</v>
      </c>
      <c r="H1828" s="36">
        <v>182</v>
      </c>
      <c r="I1828" s="36">
        <v>27.310500000000001</v>
      </c>
      <c r="J1828" s="36">
        <v>27.462</v>
      </c>
      <c r="K1828" s="36">
        <v>845.9</v>
      </c>
      <c r="L1828" s="36">
        <v>844.2</v>
      </c>
      <c r="M1828" s="36">
        <v>845.9</v>
      </c>
    </row>
    <row r="1829" spans="3:13" x14ac:dyDescent="0.25">
      <c r="C1829" s="15">
        <f t="shared" si="56"/>
        <v>44347</v>
      </c>
      <c r="D1829" s="35">
        <v>44321</v>
      </c>
      <c r="E1829" s="36">
        <v>359906.22</v>
      </c>
      <c r="F1829" s="36">
        <v>116897.59</v>
      </c>
      <c r="G1829" s="36">
        <v>243008.63</v>
      </c>
      <c r="H1829" s="36">
        <v>21</v>
      </c>
      <c r="I1829" s="36">
        <v>26.4895</v>
      </c>
      <c r="J1829" s="36">
        <v>26.501999999999999</v>
      </c>
      <c r="K1829" s="36">
        <v>826.58</v>
      </c>
      <c r="L1829" s="36">
        <v>842.79</v>
      </c>
      <c r="M1829" s="36">
        <v>826.58</v>
      </c>
    </row>
    <row r="1830" spans="3:13" x14ac:dyDescent="0.25">
      <c r="C1830" s="15">
        <f t="shared" si="56"/>
        <v>44347</v>
      </c>
      <c r="D1830" s="35">
        <v>44320</v>
      </c>
      <c r="E1830" s="36">
        <v>360190.25</v>
      </c>
      <c r="F1830" s="36">
        <v>116937.15</v>
      </c>
      <c r="G1830" s="36">
        <v>243253.11</v>
      </c>
      <c r="H1830" s="36">
        <v>74</v>
      </c>
      <c r="I1830" s="36">
        <v>26.509</v>
      </c>
      <c r="J1830" s="36">
        <v>26.539000000000001</v>
      </c>
      <c r="K1830" s="36">
        <v>826.58</v>
      </c>
      <c r="L1830" s="36">
        <v>842.79</v>
      </c>
      <c r="M1830" s="36">
        <v>826.58</v>
      </c>
    </row>
    <row r="1831" spans="3:13" x14ac:dyDescent="0.25">
      <c r="C1831" s="15">
        <f t="shared" si="56"/>
        <v>44347</v>
      </c>
      <c r="D1831" s="35">
        <v>44319</v>
      </c>
      <c r="E1831" s="36">
        <v>361253.81</v>
      </c>
      <c r="F1831" s="36">
        <v>120010.61</v>
      </c>
      <c r="G1831" s="36">
        <v>241243.22</v>
      </c>
      <c r="H1831" s="36">
        <v>228</v>
      </c>
      <c r="I1831" s="36">
        <v>26.905000000000001</v>
      </c>
      <c r="J1831" s="36">
        <v>26.943000000000001</v>
      </c>
      <c r="K1831" s="36">
        <v>826.58</v>
      </c>
      <c r="L1831" s="36">
        <v>842.79</v>
      </c>
      <c r="M1831" s="36">
        <v>826.58</v>
      </c>
    </row>
    <row r="1832" spans="3:13" x14ac:dyDescent="0.25">
      <c r="C1832" s="15">
        <f t="shared" si="56"/>
        <v>44347</v>
      </c>
      <c r="D1832" s="35">
        <v>44318</v>
      </c>
      <c r="E1832" s="36">
        <v>361318.03</v>
      </c>
      <c r="F1832" s="36">
        <v>120010.61</v>
      </c>
      <c r="G1832" s="36">
        <v>241307.39</v>
      </c>
      <c r="H1832" s="36">
        <v>0</v>
      </c>
      <c r="I1832" s="36">
        <v>25.916899999999998</v>
      </c>
      <c r="J1832" s="36">
        <v>25.853000000000002</v>
      </c>
      <c r="K1832" s="36">
        <v>826.58</v>
      </c>
      <c r="L1832" s="36">
        <v>842.79</v>
      </c>
      <c r="M1832" s="36">
        <v>826.58</v>
      </c>
    </row>
    <row r="1833" spans="3:13" x14ac:dyDescent="0.25">
      <c r="C1833" s="15">
        <f t="shared" si="56"/>
        <v>44347</v>
      </c>
      <c r="D1833" s="35">
        <v>44317</v>
      </c>
      <c r="E1833" s="36">
        <v>361318.03</v>
      </c>
      <c r="F1833" s="36">
        <v>120010.61</v>
      </c>
      <c r="G1833" s="36">
        <v>241307.39</v>
      </c>
      <c r="H1833" s="36">
        <v>0</v>
      </c>
      <c r="I1833" s="36">
        <v>25.916899999999998</v>
      </c>
      <c r="J1833" s="36">
        <v>25.853000000000002</v>
      </c>
      <c r="K1833" s="36">
        <v>826.58</v>
      </c>
      <c r="L1833" s="36">
        <v>842.79</v>
      </c>
      <c r="M1833" s="36">
        <v>826.58</v>
      </c>
    </row>
    <row r="1834" spans="3:13" x14ac:dyDescent="0.25">
      <c r="C1834" s="15">
        <f t="shared" si="56"/>
        <v>44347</v>
      </c>
      <c r="D1834" s="35">
        <v>44316</v>
      </c>
      <c r="E1834" s="36">
        <v>361318.03</v>
      </c>
      <c r="F1834" s="36">
        <v>120010.61</v>
      </c>
      <c r="G1834" s="36">
        <v>241307.39</v>
      </c>
      <c r="H1834" s="36">
        <v>785</v>
      </c>
      <c r="I1834" s="36">
        <v>25.916899999999998</v>
      </c>
      <c r="J1834" s="36">
        <v>25.853000000000002</v>
      </c>
      <c r="K1834" s="36">
        <v>826.58</v>
      </c>
      <c r="L1834" s="36">
        <v>842.79</v>
      </c>
      <c r="M1834" s="36">
        <v>826.58</v>
      </c>
    </row>
    <row r="1835" spans="3:13" x14ac:dyDescent="0.25">
      <c r="C1835" s="15">
        <f t="shared" si="56"/>
        <v>44316</v>
      </c>
      <c r="D1835" s="35">
        <v>44315</v>
      </c>
      <c r="E1835" s="36">
        <v>360154.91</v>
      </c>
      <c r="F1835" s="36">
        <v>117131.91</v>
      </c>
      <c r="G1835" s="36">
        <v>243023.02</v>
      </c>
      <c r="H1835" s="36">
        <v>0</v>
      </c>
      <c r="I1835" s="36">
        <v>26.0974</v>
      </c>
      <c r="J1835" s="36">
        <v>26.053000000000001</v>
      </c>
      <c r="K1835" s="36">
        <v>834.96</v>
      </c>
      <c r="L1835" s="36">
        <v>843.14</v>
      </c>
      <c r="M1835" s="36">
        <v>834.96</v>
      </c>
    </row>
    <row r="1836" spans="3:13" x14ac:dyDescent="0.25">
      <c r="C1836" s="15">
        <f t="shared" si="56"/>
        <v>44316</v>
      </c>
      <c r="D1836" s="35">
        <v>44314</v>
      </c>
      <c r="E1836" s="36">
        <v>360620.09</v>
      </c>
      <c r="F1836" s="36">
        <v>117932.84</v>
      </c>
      <c r="G1836" s="36">
        <v>242687.27</v>
      </c>
      <c r="H1836" s="36">
        <v>0</v>
      </c>
      <c r="I1836" s="36">
        <v>26.2028</v>
      </c>
      <c r="J1836" s="36">
        <v>26.085000000000001</v>
      </c>
      <c r="K1836" s="36">
        <v>833.92</v>
      </c>
      <c r="L1836" s="36">
        <v>831.15</v>
      </c>
      <c r="M1836" s="36">
        <v>833.92</v>
      </c>
    </row>
    <row r="1837" spans="3:13" x14ac:dyDescent="0.25">
      <c r="C1837" s="15">
        <f t="shared" si="56"/>
        <v>44316</v>
      </c>
      <c r="D1837" s="35">
        <v>44313</v>
      </c>
      <c r="E1837" s="36">
        <v>360810.19</v>
      </c>
      <c r="F1837" s="36">
        <v>116979.2</v>
      </c>
      <c r="G1837" s="36">
        <v>243830.97</v>
      </c>
      <c r="H1837" s="36">
        <v>26</v>
      </c>
      <c r="I1837" s="36">
        <v>26.2682</v>
      </c>
      <c r="J1837" s="36">
        <v>26.41</v>
      </c>
      <c r="K1837" s="36">
        <v>831.24</v>
      </c>
      <c r="L1837" s="36">
        <v>834.94</v>
      </c>
      <c r="M1837" s="36">
        <v>831.24</v>
      </c>
    </row>
    <row r="1838" spans="3:13" x14ac:dyDescent="0.25">
      <c r="C1838" s="15">
        <f t="shared" si="56"/>
        <v>44316</v>
      </c>
      <c r="D1838" s="35">
        <v>44312</v>
      </c>
      <c r="E1838" s="36">
        <v>362669.38</v>
      </c>
      <c r="F1838" s="36">
        <v>118957.75</v>
      </c>
      <c r="G1838" s="36">
        <v>243711.63</v>
      </c>
      <c r="H1838" s="36">
        <v>14</v>
      </c>
      <c r="I1838" s="36">
        <v>26.225000000000001</v>
      </c>
      <c r="J1838" s="36">
        <v>26.209</v>
      </c>
      <c r="K1838" s="36">
        <v>830.93</v>
      </c>
      <c r="L1838" s="36">
        <v>831.86</v>
      </c>
      <c r="M1838" s="36">
        <v>830.93</v>
      </c>
    </row>
    <row r="1839" spans="3:13" x14ac:dyDescent="0.25">
      <c r="C1839" s="15">
        <f t="shared" si="56"/>
        <v>44316</v>
      </c>
      <c r="D1839" s="35">
        <v>44311</v>
      </c>
      <c r="E1839" s="36">
        <v>363410.88</v>
      </c>
      <c r="F1839" s="36">
        <v>119697.79</v>
      </c>
      <c r="G1839" s="36">
        <v>243713.11</v>
      </c>
      <c r="H1839" s="36">
        <v>0</v>
      </c>
      <c r="I1839" s="36">
        <v>26.005400000000002</v>
      </c>
      <c r="J1839" s="36">
        <v>26.074999999999999</v>
      </c>
      <c r="K1839" s="36">
        <v>834.04</v>
      </c>
      <c r="L1839" s="36">
        <v>831.27</v>
      </c>
      <c r="M1839" s="36">
        <v>834.04</v>
      </c>
    </row>
    <row r="1840" spans="3:13" x14ac:dyDescent="0.25">
      <c r="C1840" s="15">
        <f t="shared" si="56"/>
        <v>44316</v>
      </c>
      <c r="D1840" s="35">
        <v>44310</v>
      </c>
      <c r="E1840" s="36">
        <v>363410.88</v>
      </c>
      <c r="F1840" s="36">
        <v>119697.79</v>
      </c>
      <c r="G1840" s="36">
        <v>243713.11</v>
      </c>
      <c r="H1840" s="36">
        <v>0</v>
      </c>
      <c r="I1840" s="36">
        <v>26.005400000000002</v>
      </c>
      <c r="J1840" s="36">
        <v>26.074999999999999</v>
      </c>
      <c r="K1840" s="36">
        <v>834.04</v>
      </c>
      <c r="L1840" s="36">
        <v>831.27</v>
      </c>
      <c r="M1840" s="36">
        <v>834.04</v>
      </c>
    </row>
    <row r="1841" spans="3:13" x14ac:dyDescent="0.25">
      <c r="C1841" s="15">
        <f t="shared" si="56"/>
        <v>44316</v>
      </c>
      <c r="D1841" s="35">
        <v>44309</v>
      </c>
      <c r="E1841" s="36">
        <v>363410.88</v>
      </c>
      <c r="F1841" s="36">
        <v>119697.79</v>
      </c>
      <c r="G1841" s="36">
        <v>243713.11</v>
      </c>
      <c r="H1841" s="36">
        <v>18</v>
      </c>
      <c r="I1841" s="36">
        <v>26.005400000000002</v>
      </c>
      <c r="J1841" s="36">
        <v>26.074999999999999</v>
      </c>
      <c r="K1841" s="36">
        <v>834.04</v>
      </c>
      <c r="L1841" s="36">
        <v>831.27</v>
      </c>
      <c r="M1841" s="36">
        <v>834.04</v>
      </c>
    </row>
    <row r="1842" spans="3:13" x14ac:dyDescent="0.25">
      <c r="C1842" s="15">
        <f t="shared" si="56"/>
        <v>44316</v>
      </c>
      <c r="D1842" s="35">
        <v>44308</v>
      </c>
      <c r="E1842" s="36">
        <v>363897.44</v>
      </c>
      <c r="F1842" s="36">
        <v>119593.4</v>
      </c>
      <c r="G1842" s="36">
        <v>244304.05</v>
      </c>
      <c r="H1842" s="36">
        <v>0</v>
      </c>
      <c r="I1842" s="36">
        <v>26.145800000000001</v>
      </c>
      <c r="J1842" s="36">
        <v>26.18</v>
      </c>
      <c r="K1842" s="36">
        <v>839.88</v>
      </c>
      <c r="L1842" s="36">
        <v>832.02</v>
      </c>
      <c r="M1842" s="36">
        <v>839.88</v>
      </c>
    </row>
    <row r="1843" spans="3:13" x14ac:dyDescent="0.25">
      <c r="C1843" s="15">
        <f t="shared" si="56"/>
        <v>44316</v>
      </c>
      <c r="D1843" s="35">
        <v>44307</v>
      </c>
      <c r="E1843" s="36">
        <v>364031.31</v>
      </c>
      <c r="F1843" s="36">
        <v>119617.48</v>
      </c>
      <c r="G1843" s="36">
        <v>244413.86</v>
      </c>
      <c r="H1843" s="36">
        <v>116</v>
      </c>
      <c r="I1843" s="36">
        <v>26.553799999999999</v>
      </c>
      <c r="J1843" s="36">
        <v>26.57</v>
      </c>
      <c r="K1843" s="36">
        <v>826.88</v>
      </c>
      <c r="L1843" s="36">
        <v>831.96</v>
      </c>
      <c r="M1843" s="36">
        <v>826.88</v>
      </c>
    </row>
    <row r="1844" spans="3:13" x14ac:dyDescent="0.25">
      <c r="C1844" s="15">
        <f t="shared" si="56"/>
        <v>44316</v>
      </c>
      <c r="D1844" s="35">
        <v>44306</v>
      </c>
      <c r="E1844" s="36">
        <v>363449.81</v>
      </c>
      <c r="F1844" s="36">
        <v>119779.34</v>
      </c>
      <c r="G1844" s="36">
        <v>243670.52</v>
      </c>
      <c r="H1844" s="36">
        <v>5</v>
      </c>
      <c r="I1844" s="36">
        <v>25.841000000000001</v>
      </c>
      <c r="J1844" s="36">
        <v>25.84</v>
      </c>
      <c r="K1844" s="36">
        <v>823.45</v>
      </c>
      <c r="L1844" s="36">
        <v>830.83</v>
      </c>
      <c r="M1844" s="36">
        <v>823.45</v>
      </c>
    </row>
    <row r="1845" spans="3:13" x14ac:dyDescent="0.25">
      <c r="C1845" s="15">
        <f t="shared" si="56"/>
        <v>44316</v>
      </c>
      <c r="D1845" s="35">
        <v>44305</v>
      </c>
      <c r="E1845" s="36">
        <v>367191.94</v>
      </c>
      <c r="F1845" s="36">
        <v>120758.14</v>
      </c>
      <c r="G1845" s="36">
        <v>246433.78</v>
      </c>
      <c r="H1845" s="36">
        <v>11</v>
      </c>
      <c r="I1845" s="36">
        <v>25.8232</v>
      </c>
      <c r="J1845" s="36">
        <v>25.837</v>
      </c>
      <c r="K1845" s="36">
        <v>828.53</v>
      </c>
      <c r="L1845" s="36">
        <v>829.45</v>
      </c>
      <c r="M1845" s="36">
        <v>828.53</v>
      </c>
    </row>
    <row r="1846" spans="3:13" x14ac:dyDescent="0.25">
      <c r="C1846" s="15">
        <f t="shared" si="56"/>
        <v>44316</v>
      </c>
      <c r="D1846" s="35">
        <v>44304</v>
      </c>
      <c r="E1846" s="36">
        <v>366279.66</v>
      </c>
      <c r="F1846" s="36">
        <v>121843.59</v>
      </c>
      <c r="G1846" s="36">
        <v>244436.05</v>
      </c>
      <c r="H1846" s="36">
        <v>0</v>
      </c>
      <c r="I1846" s="36">
        <v>25.966999999999999</v>
      </c>
      <c r="J1846" s="36">
        <v>26.105</v>
      </c>
      <c r="K1846" s="36">
        <v>822.15</v>
      </c>
      <c r="L1846" s="36">
        <v>818.32</v>
      </c>
      <c r="M1846" s="36">
        <v>822.15</v>
      </c>
    </row>
    <row r="1847" spans="3:13" x14ac:dyDescent="0.25">
      <c r="C1847" s="15">
        <f t="shared" si="56"/>
        <v>44316</v>
      </c>
      <c r="D1847" s="35">
        <v>44303</v>
      </c>
      <c r="E1847" s="36">
        <v>366279.66</v>
      </c>
      <c r="F1847" s="36">
        <v>121843.59</v>
      </c>
      <c r="G1847" s="36">
        <v>244436.05</v>
      </c>
      <c r="H1847" s="36">
        <v>0</v>
      </c>
      <c r="I1847" s="36">
        <v>25.966999999999999</v>
      </c>
      <c r="J1847" s="36">
        <v>26.105</v>
      </c>
      <c r="K1847" s="36">
        <v>822.15</v>
      </c>
      <c r="L1847" s="36">
        <v>818.32</v>
      </c>
      <c r="M1847" s="36">
        <v>822.15</v>
      </c>
    </row>
    <row r="1848" spans="3:13" x14ac:dyDescent="0.25">
      <c r="C1848" s="15">
        <f t="shared" si="56"/>
        <v>44316</v>
      </c>
      <c r="D1848" s="35">
        <v>44302</v>
      </c>
      <c r="E1848" s="36">
        <v>366279.66</v>
      </c>
      <c r="F1848" s="36">
        <v>121843.59</v>
      </c>
      <c r="G1848" s="36">
        <v>244436.05</v>
      </c>
      <c r="H1848" s="36">
        <v>0</v>
      </c>
      <c r="I1848" s="36">
        <v>25.966999999999999</v>
      </c>
      <c r="J1848" s="36">
        <v>26.105</v>
      </c>
      <c r="K1848" s="36">
        <v>822.15</v>
      </c>
      <c r="L1848" s="36">
        <v>818.32</v>
      </c>
      <c r="M1848" s="36">
        <v>822.15</v>
      </c>
    </row>
    <row r="1849" spans="3:13" x14ac:dyDescent="0.25">
      <c r="C1849" s="15">
        <f t="shared" si="56"/>
        <v>44316</v>
      </c>
      <c r="D1849" s="35">
        <v>44301</v>
      </c>
      <c r="E1849" s="36">
        <v>365547.41</v>
      </c>
      <c r="F1849" s="36">
        <v>121169.98</v>
      </c>
      <c r="G1849" s="36">
        <v>244377.41</v>
      </c>
      <c r="H1849" s="36">
        <v>188</v>
      </c>
      <c r="I1849" s="36">
        <v>25.85</v>
      </c>
      <c r="J1849" s="36">
        <v>25.963999999999999</v>
      </c>
      <c r="K1849" s="36">
        <v>810.11</v>
      </c>
      <c r="L1849" s="36">
        <v>818.08</v>
      </c>
      <c r="M1849" s="36">
        <v>810.11</v>
      </c>
    </row>
    <row r="1850" spans="3:13" x14ac:dyDescent="0.25">
      <c r="C1850" s="15">
        <f t="shared" si="56"/>
        <v>44316</v>
      </c>
      <c r="D1850" s="35">
        <v>44300</v>
      </c>
      <c r="E1850" s="36">
        <v>366156.75</v>
      </c>
      <c r="F1850" s="36">
        <v>121174.98</v>
      </c>
      <c r="G1850" s="36">
        <v>244981.75</v>
      </c>
      <c r="H1850" s="36">
        <v>0</v>
      </c>
      <c r="I1850" s="36">
        <v>25.421700000000001</v>
      </c>
      <c r="J1850" s="36">
        <v>25.524000000000001</v>
      </c>
      <c r="K1850" s="36">
        <v>806.46</v>
      </c>
      <c r="L1850" s="36">
        <v>817.18</v>
      </c>
      <c r="M1850" s="36">
        <v>806.46</v>
      </c>
    </row>
    <row r="1851" spans="3:13" x14ac:dyDescent="0.25">
      <c r="C1851" s="15">
        <f t="shared" si="56"/>
        <v>44316</v>
      </c>
      <c r="D1851" s="35">
        <v>44299</v>
      </c>
      <c r="E1851" s="36">
        <v>366835.19</v>
      </c>
      <c r="F1851" s="36">
        <v>121303.69</v>
      </c>
      <c r="G1851" s="36">
        <v>245531.51999999999</v>
      </c>
      <c r="H1851" s="36">
        <v>2</v>
      </c>
      <c r="I1851" s="36">
        <v>25.3475</v>
      </c>
      <c r="J1851" s="36">
        <v>25.425999999999998</v>
      </c>
      <c r="K1851" s="36">
        <v>791.86</v>
      </c>
      <c r="L1851" s="36">
        <v>796.44</v>
      </c>
      <c r="M1851" s="36">
        <v>791.86</v>
      </c>
    </row>
    <row r="1852" spans="3:13" x14ac:dyDescent="0.25">
      <c r="C1852" s="15">
        <f t="shared" si="56"/>
        <v>44316</v>
      </c>
      <c r="D1852" s="35">
        <v>44298</v>
      </c>
      <c r="E1852" s="36">
        <v>367274.06</v>
      </c>
      <c r="F1852" s="36">
        <v>121318.39</v>
      </c>
      <c r="G1852" s="36">
        <v>245955.66</v>
      </c>
      <c r="H1852" s="36">
        <v>47</v>
      </c>
      <c r="I1852" s="36">
        <v>24.816500000000001</v>
      </c>
      <c r="J1852" s="36">
        <v>24.867000000000001</v>
      </c>
      <c r="K1852" s="36">
        <v>800.21</v>
      </c>
      <c r="L1852" s="36">
        <v>797.46</v>
      </c>
      <c r="M1852" s="36">
        <v>800.21</v>
      </c>
    </row>
    <row r="1853" spans="3:13" x14ac:dyDescent="0.25">
      <c r="C1853" s="15">
        <f t="shared" si="56"/>
        <v>44316</v>
      </c>
      <c r="D1853" s="35">
        <v>44297</v>
      </c>
      <c r="E1853" s="36">
        <v>367633.56</v>
      </c>
      <c r="F1853" s="36">
        <v>121925.44</v>
      </c>
      <c r="G1853" s="36">
        <v>245708.13</v>
      </c>
      <c r="H1853" s="36">
        <v>0</v>
      </c>
      <c r="I1853" s="36">
        <v>25.265499999999999</v>
      </c>
      <c r="J1853" s="36">
        <v>25.324999999999999</v>
      </c>
      <c r="K1853" s="36">
        <v>808.38</v>
      </c>
      <c r="L1853" s="36">
        <v>796.94</v>
      </c>
      <c r="M1853" s="36">
        <v>808.38</v>
      </c>
    </row>
    <row r="1854" spans="3:13" x14ac:dyDescent="0.25">
      <c r="C1854" s="15">
        <f t="shared" si="56"/>
        <v>44316</v>
      </c>
      <c r="D1854" s="35">
        <v>44296</v>
      </c>
      <c r="E1854" s="36">
        <v>367633.56</v>
      </c>
      <c r="F1854" s="36">
        <v>121925.44</v>
      </c>
      <c r="G1854" s="36">
        <v>245708.13</v>
      </c>
      <c r="H1854" s="36">
        <v>0</v>
      </c>
      <c r="I1854" s="36">
        <v>25.265499999999999</v>
      </c>
      <c r="J1854" s="36">
        <v>25.324999999999999</v>
      </c>
      <c r="K1854" s="36">
        <v>808.38</v>
      </c>
      <c r="L1854" s="36">
        <v>796.94</v>
      </c>
      <c r="M1854" s="36">
        <v>808.38</v>
      </c>
    </row>
    <row r="1855" spans="3:13" x14ac:dyDescent="0.25">
      <c r="C1855" s="15">
        <f t="shared" si="56"/>
        <v>44316</v>
      </c>
      <c r="D1855" s="35">
        <v>44295</v>
      </c>
      <c r="E1855" s="36">
        <v>367633.56</v>
      </c>
      <c r="F1855" s="36">
        <v>121925.44</v>
      </c>
      <c r="G1855" s="36">
        <v>245708.13</v>
      </c>
      <c r="H1855" s="36">
        <v>0</v>
      </c>
      <c r="I1855" s="36">
        <v>25.265499999999999</v>
      </c>
      <c r="J1855" s="36">
        <v>25.324999999999999</v>
      </c>
      <c r="K1855" s="36">
        <v>808.38</v>
      </c>
      <c r="L1855" s="36">
        <v>796.94</v>
      </c>
      <c r="M1855" s="36">
        <v>808.38</v>
      </c>
    </row>
    <row r="1856" spans="3:13" x14ac:dyDescent="0.25">
      <c r="C1856" s="15">
        <f t="shared" si="56"/>
        <v>44316</v>
      </c>
      <c r="D1856" s="35">
        <v>44294</v>
      </c>
      <c r="E1856" s="36">
        <v>368618.53</v>
      </c>
      <c r="F1856" s="36">
        <v>121340.66</v>
      </c>
      <c r="G1856" s="36">
        <v>247277.88</v>
      </c>
      <c r="H1856" s="36">
        <v>121</v>
      </c>
      <c r="I1856" s="36">
        <v>25.4587</v>
      </c>
      <c r="J1856" s="36">
        <v>25.585000000000001</v>
      </c>
      <c r="K1856" s="36">
        <v>798.34</v>
      </c>
      <c r="L1856" s="36">
        <v>797.12</v>
      </c>
      <c r="M1856" s="36">
        <v>798.34</v>
      </c>
    </row>
    <row r="1857" spans="3:13" x14ac:dyDescent="0.25">
      <c r="C1857" s="15">
        <f t="shared" si="56"/>
        <v>44316</v>
      </c>
      <c r="D1857" s="35">
        <v>44293</v>
      </c>
      <c r="E1857" s="36">
        <v>368716.31</v>
      </c>
      <c r="F1857" s="36">
        <v>121940.26</v>
      </c>
      <c r="G1857" s="36">
        <v>246776.06</v>
      </c>
      <c r="H1857" s="36">
        <v>4</v>
      </c>
      <c r="I1857" s="36">
        <v>25.148199999999999</v>
      </c>
      <c r="J1857" s="36">
        <v>25.247</v>
      </c>
      <c r="K1857" s="36">
        <v>798.01</v>
      </c>
      <c r="L1857" s="36">
        <v>798.17</v>
      </c>
      <c r="M1857" s="36">
        <v>798.01</v>
      </c>
    </row>
    <row r="1858" spans="3:13" x14ac:dyDescent="0.25">
      <c r="C1858" s="15">
        <f t="shared" si="56"/>
        <v>44316</v>
      </c>
      <c r="D1858" s="35">
        <v>44292</v>
      </c>
      <c r="E1858" s="36">
        <v>368775.84</v>
      </c>
      <c r="F1858" s="36">
        <v>123139.75</v>
      </c>
      <c r="G1858" s="36">
        <v>245636.09</v>
      </c>
      <c r="H1858" s="36">
        <v>1</v>
      </c>
      <c r="I1858" s="36">
        <v>25.1617</v>
      </c>
      <c r="J1858" s="36">
        <v>25.227</v>
      </c>
      <c r="K1858" s="36">
        <v>794.56</v>
      </c>
      <c r="L1858" s="36">
        <v>798.53</v>
      </c>
      <c r="M1858" s="36">
        <v>794.56</v>
      </c>
    </row>
    <row r="1859" spans="3:13" x14ac:dyDescent="0.25">
      <c r="C1859" s="15">
        <f t="shared" si="56"/>
        <v>44316</v>
      </c>
      <c r="D1859" s="35">
        <v>44291</v>
      </c>
      <c r="E1859" s="36">
        <v>368281.88</v>
      </c>
      <c r="F1859" s="36">
        <v>123229.51</v>
      </c>
      <c r="G1859" s="36">
        <v>245052.38</v>
      </c>
      <c r="H1859" s="36">
        <v>6</v>
      </c>
      <c r="I1859" s="36">
        <v>24.879000000000001</v>
      </c>
      <c r="J1859" s="36">
        <v>24.78</v>
      </c>
      <c r="K1859" s="36">
        <v>785.43</v>
      </c>
      <c r="L1859" s="36">
        <v>789.08</v>
      </c>
      <c r="M1859" s="36">
        <v>785.43</v>
      </c>
    </row>
    <row r="1860" spans="3:13" x14ac:dyDescent="0.25">
      <c r="C1860" s="15">
        <f t="shared" si="56"/>
        <v>44316</v>
      </c>
      <c r="D1860" s="35">
        <v>44290</v>
      </c>
      <c r="E1860" s="36">
        <v>369509.47</v>
      </c>
      <c r="F1860" s="36">
        <v>126814.38</v>
      </c>
      <c r="G1860" s="36">
        <v>242695.08</v>
      </c>
      <c r="H1860" s="36">
        <v>0</v>
      </c>
      <c r="I1860" s="36">
        <v>25.009799999999998</v>
      </c>
      <c r="J1860" s="36">
        <v>24.948</v>
      </c>
      <c r="K1860" s="36">
        <v>785.43</v>
      </c>
      <c r="L1860" s="36">
        <v>789.08</v>
      </c>
      <c r="M1860" s="36">
        <v>785.43</v>
      </c>
    </row>
    <row r="1861" spans="3:13" x14ac:dyDescent="0.25">
      <c r="C1861" s="15">
        <f t="shared" si="56"/>
        <v>44316</v>
      </c>
      <c r="D1861" s="35">
        <v>44289</v>
      </c>
      <c r="E1861" s="36">
        <v>369509.47</v>
      </c>
      <c r="F1861" s="36">
        <v>126814.38</v>
      </c>
      <c r="G1861" s="36">
        <v>242695.08</v>
      </c>
      <c r="H1861" s="36">
        <v>0</v>
      </c>
      <c r="I1861" s="36">
        <v>25.009799999999998</v>
      </c>
      <c r="J1861" s="36">
        <v>24.948</v>
      </c>
      <c r="K1861" s="36">
        <v>785.43</v>
      </c>
      <c r="L1861" s="36">
        <v>789.08</v>
      </c>
      <c r="M1861" s="36">
        <v>785.43</v>
      </c>
    </row>
    <row r="1862" spans="3:13" x14ac:dyDescent="0.25">
      <c r="C1862" s="15">
        <f t="shared" si="56"/>
        <v>44316</v>
      </c>
      <c r="D1862" s="35">
        <v>44288</v>
      </c>
      <c r="E1862" s="36">
        <v>369509.47</v>
      </c>
      <c r="F1862" s="36">
        <v>126814.38</v>
      </c>
      <c r="G1862" s="36">
        <v>242695.08</v>
      </c>
      <c r="H1862" s="36">
        <v>0</v>
      </c>
      <c r="I1862" s="36">
        <v>25.009799999999998</v>
      </c>
      <c r="J1862" s="36">
        <v>24.948</v>
      </c>
      <c r="K1862" s="36">
        <v>785.43</v>
      </c>
      <c r="L1862" s="36">
        <v>789.08</v>
      </c>
      <c r="M1862" s="36">
        <v>785.43</v>
      </c>
    </row>
    <row r="1863" spans="3:13" x14ac:dyDescent="0.25">
      <c r="C1863" s="15">
        <f t="shared" si="56"/>
        <v>44316</v>
      </c>
      <c r="D1863" s="35">
        <v>44287</v>
      </c>
      <c r="E1863" s="36">
        <v>369509.47</v>
      </c>
      <c r="F1863" s="36">
        <v>126814.38</v>
      </c>
      <c r="G1863" s="36">
        <v>242695.08</v>
      </c>
      <c r="H1863" s="36">
        <v>79</v>
      </c>
      <c r="I1863" s="36">
        <v>24.971</v>
      </c>
      <c r="J1863" s="36">
        <v>24.948</v>
      </c>
      <c r="K1863" s="36">
        <v>768.28</v>
      </c>
      <c r="L1863" s="36">
        <v>789.3</v>
      </c>
      <c r="M1863" s="36">
        <v>768.28</v>
      </c>
    </row>
    <row r="1864" spans="3:13" x14ac:dyDescent="0.25">
      <c r="C1864" s="15">
        <f t="shared" si="56"/>
        <v>44316</v>
      </c>
      <c r="D1864" s="35">
        <v>44286</v>
      </c>
      <c r="E1864" s="36">
        <v>370156.91</v>
      </c>
      <c r="F1864" s="36">
        <v>126844.8</v>
      </c>
      <c r="G1864" s="36">
        <v>243312.09</v>
      </c>
      <c r="H1864" s="36">
        <v>657</v>
      </c>
      <c r="I1864" s="36">
        <v>24.417200000000001</v>
      </c>
      <c r="J1864" s="36">
        <v>24.532</v>
      </c>
      <c r="K1864" s="36">
        <v>762.72</v>
      </c>
      <c r="L1864" s="36">
        <v>790.79</v>
      </c>
      <c r="M1864" s="36">
        <v>762.72</v>
      </c>
    </row>
    <row r="1865" spans="3:13" x14ac:dyDescent="0.25">
      <c r="C1865" s="15">
        <f t="shared" si="56"/>
        <v>44316</v>
      </c>
      <c r="D1865" s="35">
        <v>44285</v>
      </c>
      <c r="E1865" s="36">
        <v>370523.09</v>
      </c>
      <c r="F1865" s="36">
        <v>126803.9</v>
      </c>
      <c r="G1865" s="36">
        <v>243719.2</v>
      </c>
      <c r="H1865" s="36">
        <v>1693</v>
      </c>
      <c r="I1865" s="36">
        <v>24.029299999999999</v>
      </c>
      <c r="J1865" s="36">
        <v>24.137</v>
      </c>
      <c r="K1865" s="36">
        <v>780</v>
      </c>
      <c r="L1865" s="36">
        <v>788.52</v>
      </c>
      <c r="M1865" s="36">
        <v>780</v>
      </c>
    </row>
    <row r="1866" spans="3:13" x14ac:dyDescent="0.25">
      <c r="C1866" s="15">
        <f t="shared" si="56"/>
        <v>44286</v>
      </c>
      <c r="D1866" s="35">
        <v>44284</v>
      </c>
      <c r="E1866" s="36">
        <v>371611.13</v>
      </c>
      <c r="F1866" s="36">
        <v>127972.73</v>
      </c>
      <c r="G1866" s="36">
        <v>243638.41</v>
      </c>
      <c r="H1866" s="36">
        <v>20</v>
      </c>
      <c r="I1866" s="36">
        <v>24.6556</v>
      </c>
      <c r="J1866" s="36">
        <v>24.747</v>
      </c>
      <c r="K1866" s="36">
        <v>786.29</v>
      </c>
      <c r="L1866" s="36">
        <v>788.72</v>
      </c>
      <c r="M1866" s="36">
        <v>786.29</v>
      </c>
    </row>
    <row r="1867" spans="3:13" x14ac:dyDescent="0.25">
      <c r="C1867" s="15">
        <f t="shared" si="56"/>
        <v>44286</v>
      </c>
      <c r="D1867" s="35">
        <v>44283</v>
      </c>
      <c r="E1867" s="36">
        <v>371783.97</v>
      </c>
      <c r="F1867" s="36">
        <v>127972.73</v>
      </c>
      <c r="G1867" s="36">
        <v>243811.22</v>
      </c>
      <c r="H1867" s="36">
        <v>0</v>
      </c>
      <c r="I1867" s="36">
        <v>25.060500000000001</v>
      </c>
      <c r="J1867" s="36">
        <v>25.091999999999999</v>
      </c>
      <c r="K1867" s="36">
        <v>787.94</v>
      </c>
      <c r="L1867" s="36">
        <v>801.85</v>
      </c>
      <c r="M1867" s="36">
        <v>787.94</v>
      </c>
    </row>
    <row r="1868" spans="3:13" x14ac:dyDescent="0.25">
      <c r="C1868" s="15">
        <f t="shared" si="56"/>
        <v>44286</v>
      </c>
      <c r="D1868" s="35">
        <v>44282</v>
      </c>
      <c r="E1868" s="36">
        <v>371783.97</v>
      </c>
      <c r="F1868" s="36">
        <v>127972.73</v>
      </c>
      <c r="G1868" s="36">
        <v>243811.22</v>
      </c>
      <c r="H1868" s="36">
        <v>0</v>
      </c>
      <c r="I1868" s="36">
        <v>25.060500000000001</v>
      </c>
      <c r="J1868" s="36">
        <v>25.091999999999999</v>
      </c>
      <c r="K1868" s="36">
        <v>787.94</v>
      </c>
      <c r="L1868" s="36">
        <v>801.85</v>
      </c>
      <c r="M1868" s="36">
        <v>787.94</v>
      </c>
    </row>
    <row r="1869" spans="3:13" x14ac:dyDescent="0.25">
      <c r="C1869" s="15">
        <f t="shared" si="56"/>
        <v>44286</v>
      </c>
      <c r="D1869" s="35">
        <v>44281</v>
      </c>
      <c r="E1869" s="36">
        <v>371783.97</v>
      </c>
      <c r="F1869" s="36">
        <v>127972.73</v>
      </c>
      <c r="G1869" s="36">
        <v>243811.22</v>
      </c>
      <c r="H1869" s="36">
        <v>77</v>
      </c>
      <c r="I1869" s="36">
        <v>25.060500000000001</v>
      </c>
      <c r="J1869" s="36">
        <v>25.091999999999999</v>
      </c>
      <c r="K1869" s="36">
        <v>787.94</v>
      </c>
      <c r="L1869" s="36">
        <v>801.85</v>
      </c>
      <c r="M1869" s="36">
        <v>787.94</v>
      </c>
    </row>
    <row r="1870" spans="3:13" x14ac:dyDescent="0.25">
      <c r="C1870" s="15">
        <f t="shared" si="56"/>
        <v>44286</v>
      </c>
      <c r="D1870" s="35">
        <v>44280</v>
      </c>
      <c r="E1870" s="36">
        <v>372577.38</v>
      </c>
      <c r="F1870" s="36">
        <v>127972.73</v>
      </c>
      <c r="G1870" s="36">
        <v>244604.64</v>
      </c>
      <c r="H1870" s="36">
        <v>439</v>
      </c>
      <c r="I1870" s="36">
        <v>25.061499999999999</v>
      </c>
      <c r="J1870" s="36">
        <v>25.021999999999998</v>
      </c>
      <c r="K1870" s="36">
        <v>792.97</v>
      </c>
      <c r="L1870" s="36">
        <v>796.79</v>
      </c>
      <c r="M1870" s="36">
        <v>792.97</v>
      </c>
    </row>
    <row r="1871" spans="3:13" x14ac:dyDescent="0.25">
      <c r="C1871" s="15">
        <f t="shared" si="56"/>
        <v>44286</v>
      </c>
      <c r="D1871" s="35">
        <v>44279</v>
      </c>
      <c r="E1871" s="36">
        <v>372075.78</v>
      </c>
      <c r="F1871" s="36">
        <v>128570.98</v>
      </c>
      <c r="G1871" s="36">
        <v>243504.8</v>
      </c>
      <c r="H1871" s="36">
        <v>3</v>
      </c>
      <c r="I1871" s="36">
        <v>25.094799999999999</v>
      </c>
      <c r="J1871" s="36">
        <v>25.201000000000001</v>
      </c>
      <c r="K1871" s="36">
        <v>797.14</v>
      </c>
      <c r="L1871" s="36">
        <v>800.51</v>
      </c>
      <c r="M1871" s="36">
        <v>797.14</v>
      </c>
    </row>
    <row r="1872" spans="3:13" x14ac:dyDescent="0.25">
      <c r="C1872" s="15">
        <f t="shared" si="56"/>
        <v>44286</v>
      </c>
      <c r="D1872" s="35">
        <v>44278</v>
      </c>
      <c r="E1872" s="36">
        <v>370757.09</v>
      </c>
      <c r="F1872" s="36">
        <v>127974.59</v>
      </c>
      <c r="G1872" s="36">
        <v>242782.52</v>
      </c>
      <c r="H1872" s="36">
        <v>156</v>
      </c>
      <c r="I1872" s="36">
        <v>25.0608</v>
      </c>
      <c r="J1872" s="36">
        <v>25.2</v>
      </c>
      <c r="K1872" s="36">
        <v>810.42</v>
      </c>
      <c r="L1872" s="36">
        <v>813.03</v>
      </c>
      <c r="M1872" s="36">
        <v>810.42</v>
      </c>
    </row>
    <row r="1873" spans="3:13" x14ac:dyDescent="0.25">
      <c r="C1873" s="15">
        <f t="shared" si="56"/>
        <v>44286</v>
      </c>
      <c r="D1873" s="35">
        <v>44277</v>
      </c>
      <c r="E1873" s="36">
        <v>371670.22</v>
      </c>
      <c r="F1873" s="36">
        <v>127974.59</v>
      </c>
      <c r="G1873" s="36">
        <v>243695.63</v>
      </c>
      <c r="H1873" s="36">
        <v>421</v>
      </c>
      <c r="I1873" s="36">
        <v>25.750499999999999</v>
      </c>
      <c r="J1873" s="36">
        <v>25.741</v>
      </c>
      <c r="K1873" s="36">
        <v>818.88</v>
      </c>
      <c r="L1873" s="36">
        <v>814.11</v>
      </c>
      <c r="M1873" s="36">
        <v>818.88</v>
      </c>
    </row>
    <row r="1874" spans="3:13" x14ac:dyDescent="0.25">
      <c r="C1874" s="15">
        <f t="shared" si="56"/>
        <v>44286</v>
      </c>
      <c r="D1874" s="35">
        <v>44276</v>
      </c>
      <c r="E1874" s="36">
        <v>371549.5</v>
      </c>
      <c r="F1874" s="36">
        <v>127381.02</v>
      </c>
      <c r="G1874" s="36">
        <v>244168.48</v>
      </c>
      <c r="H1874" s="36">
        <v>0</v>
      </c>
      <c r="I1874" s="36">
        <v>26.246099999999998</v>
      </c>
      <c r="J1874" s="36">
        <v>26.292000000000002</v>
      </c>
      <c r="K1874" s="36">
        <v>826.7</v>
      </c>
      <c r="L1874" s="36">
        <v>822.09</v>
      </c>
      <c r="M1874" s="36">
        <v>826.7</v>
      </c>
    </row>
    <row r="1875" spans="3:13" x14ac:dyDescent="0.25">
      <c r="C1875" s="15">
        <f t="shared" si="56"/>
        <v>44286</v>
      </c>
      <c r="D1875" s="35">
        <v>44275</v>
      </c>
      <c r="E1875" s="36">
        <v>371549.5</v>
      </c>
      <c r="F1875" s="36">
        <v>127381.02</v>
      </c>
      <c r="G1875" s="36">
        <v>244168.48</v>
      </c>
      <c r="H1875" s="36">
        <v>0</v>
      </c>
      <c r="I1875" s="36">
        <v>26.246099999999998</v>
      </c>
      <c r="J1875" s="36">
        <v>26.292000000000002</v>
      </c>
      <c r="K1875" s="36">
        <v>826.7</v>
      </c>
      <c r="L1875" s="36">
        <v>822.09</v>
      </c>
      <c r="M1875" s="36">
        <v>826.7</v>
      </c>
    </row>
    <row r="1876" spans="3:13" x14ac:dyDescent="0.25">
      <c r="C1876" s="15">
        <f t="shared" si="56"/>
        <v>44286</v>
      </c>
      <c r="D1876" s="35">
        <v>44274</v>
      </c>
      <c r="E1876" s="36">
        <v>371549.5</v>
      </c>
      <c r="F1876" s="36">
        <v>127381.02</v>
      </c>
      <c r="G1876" s="36">
        <v>244168.48</v>
      </c>
      <c r="H1876" s="36">
        <v>236</v>
      </c>
      <c r="I1876" s="36">
        <v>26.246099999999998</v>
      </c>
      <c r="J1876" s="36">
        <v>26.292000000000002</v>
      </c>
      <c r="K1876" s="36">
        <v>826.7</v>
      </c>
      <c r="L1876" s="36">
        <v>822.09</v>
      </c>
      <c r="M1876" s="36">
        <v>826.7</v>
      </c>
    </row>
    <row r="1877" spans="3:13" x14ac:dyDescent="0.25">
      <c r="C1877" s="15">
        <f t="shared" si="56"/>
        <v>44286</v>
      </c>
      <c r="D1877" s="35">
        <v>44273</v>
      </c>
      <c r="E1877" s="36">
        <v>371897.38</v>
      </c>
      <c r="F1877" s="36">
        <v>126796.63</v>
      </c>
      <c r="G1877" s="36">
        <v>245100.75</v>
      </c>
      <c r="H1877" s="36">
        <v>148</v>
      </c>
      <c r="I1877" s="36">
        <v>26.0718</v>
      </c>
      <c r="J1877" s="36">
        <v>26.321000000000002</v>
      </c>
      <c r="K1877" s="36">
        <v>833.77</v>
      </c>
      <c r="L1877" s="36">
        <v>822.4</v>
      </c>
      <c r="M1877" s="36">
        <v>833.77</v>
      </c>
    </row>
    <row r="1878" spans="3:13" x14ac:dyDescent="0.25">
      <c r="C1878" s="15">
        <f t="shared" si="56"/>
        <v>44286</v>
      </c>
      <c r="D1878" s="35">
        <v>44272</v>
      </c>
      <c r="E1878" s="36">
        <v>371913.44</v>
      </c>
      <c r="F1878" s="36">
        <v>127000.65</v>
      </c>
      <c r="G1878" s="36">
        <v>244912.78</v>
      </c>
      <c r="H1878" s="36">
        <v>41</v>
      </c>
      <c r="I1878" s="36">
        <v>26.316500000000001</v>
      </c>
      <c r="J1878" s="36">
        <v>26.03</v>
      </c>
      <c r="K1878" s="36">
        <v>821.02</v>
      </c>
      <c r="L1878" s="36">
        <v>822.71</v>
      </c>
      <c r="M1878" s="36">
        <v>821.02</v>
      </c>
    </row>
    <row r="1879" spans="3:13" x14ac:dyDescent="0.25">
      <c r="C1879" s="15">
        <f t="shared" si="56"/>
        <v>44286</v>
      </c>
      <c r="D1879" s="35">
        <v>44271</v>
      </c>
      <c r="E1879" s="36">
        <v>374425.91</v>
      </c>
      <c r="F1879" s="36">
        <v>127792.85</v>
      </c>
      <c r="G1879" s="36">
        <v>246633.09</v>
      </c>
      <c r="H1879" s="36">
        <v>202</v>
      </c>
      <c r="I1879" s="36">
        <v>25.935400000000001</v>
      </c>
      <c r="J1879" s="36">
        <v>25.974</v>
      </c>
      <c r="K1879" s="36">
        <v>827.7</v>
      </c>
      <c r="L1879" s="36">
        <v>809.25</v>
      </c>
      <c r="M1879" s="36">
        <v>827.7</v>
      </c>
    </row>
    <row r="1880" spans="3:13" x14ac:dyDescent="0.25">
      <c r="C1880" s="15">
        <f t="shared" si="56"/>
        <v>44286</v>
      </c>
      <c r="D1880" s="35">
        <v>44270</v>
      </c>
      <c r="E1880" s="36">
        <v>375938.41</v>
      </c>
      <c r="F1880" s="36">
        <v>127797.8</v>
      </c>
      <c r="G1880" s="36">
        <v>248140.59</v>
      </c>
      <c r="H1880" s="36">
        <v>168</v>
      </c>
      <c r="I1880" s="36">
        <v>26.2422</v>
      </c>
      <c r="J1880" s="36">
        <v>26.253</v>
      </c>
      <c r="K1880" s="36">
        <v>816.76</v>
      </c>
      <c r="L1880" s="36">
        <v>809.99</v>
      </c>
      <c r="M1880" s="36">
        <v>816.76</v>
      </c>
    </row>
    <row r="1881" spans="3:13" x14ac:dyDescent="0.25">
      <c r="C1881" s="15">
        <f t="shared" si="56"/>
        <v>44286</v>
      </c>
      <c r="D1881" s="35">
        <v>44269</v>
      </c>
      <c r="E1881" s="36">
        <v>377571.84000000003</v>
      </c>
      <c r="F1881" s="36">
        <v>127797.8</v>
      </c>
      <c r="G1881" s="36">
        <v>249774.05</v>
      </c>
      <c r="H1881" s="36">
        <v>0</v>
      </c>
      <c r="I1881" s="36">
        <v>25.918700000000001</v>
      </c>
      <c r="J1881" s="36">
        <v>25.88</v>
      </c>
      <c r="K1881" s="36">
        <v>820.02</v>
      </c>
      <c r="L1881" s="36">
        <v>808.95</v>
      </c>
      <c r="M1881" s="36">
        <v>820.02</v>
      </c>
    </row>
    <row r="1882" spans="3:13" x14ac:dyDescent="0.25">
      <c r="C1882" s="15">
        <f t="shared" si="56"/>
        <v>44286</v>
      </c>
      <c r="D1882" s="35">
        <v>44268</v>
      </c>
      <c r="E1882" s="36">
        <v>377571.84000000003</v>
      </c>
      <c r="F1882" s="36">
        <v>127797.8</v>
      </c>
      <c r="G1882" s="36">
        <v>249774.05</v>
      </c>
      <c r="H1882" s="36">
        <v>0</v>
      </c>
      <c r="I1882" s="36">
        <v>25.918700000000001</v>
      </c>
      <c r="J1882" s="36">
        <v>25.88</v>
      </c>
      <c r="K1882" s="36">
        <v>820.02</v>
      </c>
      <c r="L1882" s="36">
        <v>808.95</v>
      </c>
      <c r="M1882" s="36">
        <v>820.02</v>
      </c>
    </row>
    <row r="1883" spans="3:13" x14ac:dyDescent="0.25">
      <c r="C1883" s="15">
        <f t="shared" si="56"/>
        <v>44286</v>
      </c>
      <c r="D1883" s="35">
        <v>44267</v>
      </c>
      <c r="E1883" s="36">
        <v>377571.84000000003</v>
      </c>
      <c r="F1883" s="36">
        <v>127797.8</v>
      </c>
      <c r="G1883" s="36">
        <v>249774.05</v>
      </c>
      <c r="H1883" s="36">
        <v>3</v>
      </c>
      <c r="I1883" s="36">
        <v>25.918700000000001</v>
      </c>
      <c r="J1883" s="36">
        <v>25.88</v>
      </c>
      <c r="K1883" s="36">
        <v>820.02</v>
      </c>
      <c r="L1883" s="36">
        <v>808.95</v>
      </c>
      <c r="M1883" s="36">
        <v>820.02</v>
      </c>
    </row>
    <row r="1884" spans="3:13" x14ac:dyDescent="0.25">
      <c r="C1884" s="15">
        <f t="shared" si="56"/>
        <v>44286</v>
      </c>
      <c r="D1884" s="35">
        <v>44266</v>
      </c>
      <c r="E1884" s="36">
        <v>381724.88</v>
      </c>
      <c r="F1884" s="36">
        <v>127300.63</v>
      </c>
      <c r="G1884" s="36">
        <v>254424.22</v>
      </c>
      <c r="H1884" s="36">
        <v>106</v>
      </c>
      <c r="I1884" s="36">
        <v>26.1219</v>
      </c>
      <c r="J1884" s="36">
        <v>26.161999999999999</v>
      </c>
      <c r="K1884" s="36">
        <v>824.62</v>
      </c>
      <c r="L1884" s="36">
        <v>810.76</v>
      </c>
      <c r="M1884" s="36">
        <v>824.62</v>
      </c>
    </row>
    <row r="1885" spans="3:13" x14ac:dyDescent="0.25">
      <c r="C1885" s="15">
        <f t="shared" si="56"/>
        <v>44286</v>
      </c>
      <c r="D1885" s="35">
        <v>44265</v>
      </c>
      <c r="E1885" s="36">
        <v>384410.81</v>
      </c>
      <c r="F1885" s="36">
        <v>127690.57</v>
      </c>
      <c r="G1885" s="36">
        <v>256720.25</v>
      </c>
      <c r="H1885" s="36">
        <v>8</v>
      </c>
      <c r="I1885" s="36">
        <v>26.212700000000002</v>
      </c>
      <c r="J1885" s="36">
        <v>26.102</v>
      </c>
      <c r="K1885" s="36">
        <v>817</v>
      </c>
      <c r="L1885" s="36">
        <v>809.32</v>
      </c>
      <c r="M1885" s="36">
        <v>817</v>
      </c>
    </row>
    <row r="1886" spans="3:13" x14ac:dyDescent="0.25">
      <c r="C1886" s="15">
        <f t="shared" ref="C1886:C1949" si="57">IFERROR(IF(DAY(D1886)=1,EOMONTH(D1886,0),IF(AND(EOMONTH(D1886,0)+1-D1886&lt;=3,(H1886-AVERAGE(H1887:H1896))/_xlfn.STDEV.S(H1887:H1896)&gt;3),EOMONTH(D1886,1),C1887)),C1887)</f>
        <v>44286</v>
      </c>
      <c r="D1886" s="35">
        <v>44264</v>
      </c>
      <c r="E1886" s="36">
        <v>386827.72</v>
      </c>
      <c r="F1886" s="36">
        <v>127765.1</v>
      </c>
      <c r="G1886" s="36">
        <v>259062.61</v>
      </c>
      <c r="H1886" s="36">
        <v>283</v>
      </c>
      <c r="I1886" s="36">
        <v>25.936</v>
      </c>
      <c r="J1886" s="36">
        <v>26.148</v>
      </c>
      <c r="K1886" s="36">
        <v>799.02</v>
      </c>
      <c r="L1886" s="36">
        <v>809.17</v>
      </c>
      <c r="M1886" s="36">
        <v>799.02</v>
      </c>
    </row>
    <row r="1887" spans="3:13" x14ac:dyDescent="0.25">
      <c r="C1887" s="15">
        <f t="shared" si="57"/>
        <v>44286</v>
      </c>
      <c r="D1887" s="35">
        <v>44263</v>
      </c>
      <c r="E1887" s="36">
        <v>388513.81</v>
      </c>
      <c r="F1887" s="36">
        <v>127837.92</v>
      </c>
      <c r="G1887" s="36">
        <v>260675.91</v>
      </c>
      <c r="H1887" s="36">
        <v>25</v>
      </c>
      <c r="I1887" s="36">
        <v>25.127500000000001</v>
      </c>
      <c r="J1887" s="36">
        <v>25.24</v>
      </c>
      <c r="K1887" s="36">
        <v>798.64</v>
      </c>
      <c r="L1887" s="36">
        <v>809.06</v>
      </c>
      <c r="M1887" s="36">
        <v>798.64</v>
      </c>
    </row>
    <row r="1888" spans="3:13" x14ac:dyDescent="0.25">
      <c r="C1888" s="15">
        <f t="shared" si="57"/>
        <v>44286</v>
      </c>
      <c r="D1888" s="35">
        <v>44262</v>
      </c>
      <c r="E1888" s="36">
        <v>389130.09</v>
      </c>
      <c r="F1888" s="36">
        <v>128081.22</v>
      </c>
      <c r="G1888" s="36">
        <v>261048.84</v>
      </c>
      <c r="H1888" s="36">
        <v>0</v>
      </c>
      <c r="I1888" s="36">
        <v>25.246300000000002</v>
      </c>
      <c r="J1888" s="36">
        <v>25.257000000000001</v>
      </c>
      <c r="K1888" s="36">
        <v>806.53</v>
      </c>
      <c r="L1888" s="36">
        <v>824.23</v>
      </c>
      <c r="M1888" s="36">
        <v>806.53</v>
      </c>
    </row>
    <row r="1889" spans="3:13" x14ac:dyDescent="0.25">
      <c r="C1889" s="15">
        <f t="shared" si="57"/>
        <v>44286</v>
      </c>
      <c r="D1889" s="35">
        <v>44261</v>
      </c>
      <c r="E1889" s="36">
        <v>389130.09</v>
      </c>
      <c r="F1889" s="36">
        <v>128081.22</v>
      </c>
      <c r="G1889" s="36">
        <v>261048.84</v>
      </c>
      <c r="H1889" s="36">
        <v>0</v>
      </c>
      <c r="I1889" s="36">
        <v>25.246300000000002</v>
      </c>
      <c r="J1889" s="36">
        <v>25.257000000000001</v>
      </c>
      <c r="K1889" s="36">
        <v>806.53</v>
      </c>
      <c r="L1889" s="36">
        <v>824.23</v>
      </c>
      <c r="M1889" s="36">
        <v>806.53</v>
      </c>
    </row>
    <row r="1890" spans="3:13" x14ac:dyDescent="0.25">
      <c r="C1890" s="15">
        <f t="shared" si="57"/>
        <v>44286</v>
      </c>
      <c r="D1890" s="35">
        <v>44260</v>
      </c>
      <c r="E1890" s="36">
        <v>389130.09</v>
      </c>
      <c r="F1890" s="36">
        <v>128081.22</v>
      </c>
      <c r="G1890" s="36">
        <v>261048.84</v>
      </c>
      <c r="H1890" s="36">
        <v>417</v>
      </c>
      <c r="I1890" s="36">
        <v>25.246300000000002</v>
      </c>
      <c r="J1890" s="36">
        <v>25.257000000000001</v>
      </c>
      <c r="K1890" s="36">
        <v>806.53</v>
      </c>
      <c r="L1890" s="36">
        <v>824.23</v>
      </c>
      <c r="M1890" s="36">
        <v>806.53</v>
      </c>
    </row>
    <row r="1891" spans="3:13" x14ac:dyDescent="0.25">
      <c r="C1891" s="15">
        <f t="shared" si="57"/>
        <v>44286</v>
      </c>
      <c r="D1891" s="35">
        <v>44259</v>
      </c>
      <c r="E1891" s="36">
        <v>389025.5</v>
      </c>
      <c r="F1891" s="36">
        <v>131563.73000000001</v>
      </c>
      <c r="G1891" s="36">
        <v>257461.78</v>
      </c>
      <c r="H1891" s="36">
        <v>431</v>
      </c>
      <c r="I1891" s="36">
        <v>25.354800000000001</v>
      </c>
      <c r="J1891" s="36">
        <v>25.434000000000001</v>
      </c>
      <c r="K1891" s="36">
        <v>827.51</v>
      </c>
      <c r="L1891" s="36">
        <v>827.67</v>
      </c>
      <c r="M1891" s="36">
        <v>827.51</v>
      </c>
    </row>
    <row r="1892" spans="3:13" x14ac:dyDescent="0.25">
      <c r="C1892" s="15">
        <f t="shared" si="57"/>
        <v>44286</v>
      </c>
      <c r="D1892" s="35">
        <v>44258</v>
      </c>
      <c r="E1892" s="36">
        <v>389757.47</v>
      </c>
      <c r="F1892" s="36">
        <v>131644.31</v>
      </c>
      <c r="G1892" s="36">
        <v>258113.17</v>
      </c>
      <c r="H1892" s="36">
        <v>835</v>
      </c>
      <c r="I1892" s="36">
        <v>26.095500000000001</v>
      </c>
      <c r="J1892" s="36">
        <v>26.356999999999999</v>
      </c>
      <c r="K1892" s="36">
        <v>838.29</v>
      </c>
      <c r="L1892" s="36">
        <v>831.49</v>
      </c>
      <c r="M1892" s="36">
        <v>838.29</v>
      </c>
    </row>
    <row r="1893" spans="3:13" x14ac:dyDescent="0.25">
      <c r="C1893" s="15">
        <f t="shared" si="57"/>
        <v>44286</v>
      </c>
      <c r="D1893" s="35">
        <v>44257</v>
      </c>
      <c r="E1893" s="36">
        <v>389861</v>
      </c>
      <c r="F1893" s="36">
        <v>131848.67000000001</v>
      </c>
      <c r="G1893" s="36">
        <v>258012.34</v>
      </c>
      <c r="H1893" s="36">
        <v>69</v>
      </c>
      <c r="I1893" s="36">
        <v>26.763300000000001</v>
      </c>
      <c r="J1893" s="36">
        <v>26.85</v>
      </c>
      <c r="K1893" s="36">
        <v>833.62</v>
      </c>
      <c r="L1893" s="36">
        <v>831.14</v>
      </c>
      <c r="M1893" s="36">
        <v>833.62</v>
      </c>
    </row>
    <row r="1894" spans="3:13" x14ac:dyDescent="0.25">
      <c r="C1894" s="15">
        <f t="shared" si="57"/>
        <v>44286</v>
      </c>
      <c r="D1894" s="35">
        <v>44256</v>
      </c>
      <c r="E1894" s="36">
        <v>392445.78</v>
      </c>
      <c r="F1894" s="36">
        <v>133716.59</v>
      </c>
      <c r="G1894" s="36">
        <v>258729.19</v>
      </c>
      <c r="H1894" s="36">
        <v>772</v>
      </c>
      <c r="I1894" s="36">
        <v>26.571000000000002</v>
      </c>
      <c r="J1894" s="36">
        <v>26.646999999999998</v>
      </c>
      <c r="K1894" s="36">
        <v>843.95</v>
      </c>
      <c r="L1894" s="36">
        <v>894.68</v>
      </c>
      <c r="M1894" s="36">
        <v>843.95</v>
      </c>
    </row>
    <row r="1895" spans="3:13" x14ac:dyDescent="0.25">
      <c r="C1895" s="15">
        <f t="shared" si="57"/>
        <v>44255</v>
      </c>
      <c r="D1895" s="35">
        <v>44255</v>
      </c>
      <c r="E1895" s="36">
        <v>393063.44</v>
      </c>
      <c r="F1895" s="36">
        <v>135111.72</v>
      </c>
      <c r="G1895" s="36">
        <v>257951.72</v>
      </c>
      <c r="H1895" s="36">
        <v>0</v>
      </c>
      <c r="I1895" s="36">
        <v>26.6677</v>
      </c>
      <c r="J1895" s="36">
        <v>26.402000000000001</v>
      </c>
      <c r="K1895" s="36">
        <v>866.16</v>
      </c>
      <c r="L1895" s="36">
        <v>893.66</v>
      </c>
      <c r="M1895" s="36">
        <v>866.16</v>
      </c>
    </row>
    <row r="1896" spans="3:13" x14ac:dyDescent="0.25">
      <c r="C1896" s="15">
        <f t="shared" si="57"/>
        <v>44255</v>
      </c>
      <c r="D1896" s="35">
        <v>44254</v>
      </c>
      <c r="E1896" s="36">
        <v>393063.44</v>
      </c>
      <c r="F1896" s="36">
        <v>135111.72</v>
      </c>
      <c r="G1896" s="36">
        <v>257951.72</v>
      </c>
      <c r="H1896" s="36">
        <v>0</v>
      </c>
      <c r="I1896" s="36">
        <v>26.6677</v>
      </c>
      <c r="J1896" s="36">
        <v>26.402000000000001</v>
      </c>
      <c r="K1896" s="36">
        <v>866.16</v>
      </c>
      <c r="L1896" s="36">
        <v>893.66</v>
      </c>
      <c r="M1896" s="36">
        <v>866.16</v>
      </c>
    </row>
    <row r="1897" spans="3:13" x14ac:dyDescent="0.25">
      <c r="C1897" s="15">
        <f t="shared" si="57"/>
        <v>44255</v>
      </c>
      <c r="D1897" s="35">
        <v>44253</v>
      </c>
      <c r="E1897" s="36">
        <v>393063.44</v>
      </c>
      <c r="F1897" s="36">
        <v>135111.72</v>
      </c>
      <c r="G1897" s="36">
        <v>257951.72</v>
      </c>
      <c r="H1897" s="36">
        <v>916</v>
      </c>
      <c r="I1897" s="36">
        <v>26.6677</v>
      </c>
      <c r="J1897" s="36">
        <v>26.402000000000001</v>
      </c>
      <c r="K1897" s="36">
        <v>866.16</v>
      </c>
      <c r="L1897" s="36">
        <v>893.66</v>
      </c>
      <c r="M1897" s="36">
        <v>866.16</v>
      </c>
    </row>
    <row r="1898" spans="3:13" x14ac:dyDescent="0.25">
      <c r="C1898" s="15">
        <f t="shared" si="57"/>
        <v>44255</v>
      </c>
      <c r="D1898" s="35">
        <v>44252</v>
      </c>
      <c r="E1898" s="36">
        <v>394178.47</v>
      </c>
      <c r="F1898" s="36">
        <v>135689.26999999999</v>
      </c>
      <c r="G1898" s="36">
        <v>258489.2</v>
      </c>
      <c r="H1898" s="36">
        <v>5904</v>
      </c>
      <c r="I1898" s="36">
        <v>27.425799999999999</v>
      </c>
      <c r="J1898" s="36">
        <v>27.637</v>
      </c>
      <c r="K1898" s="36">
        <v>882.73</v>
      </c>
      <c r="L1898" s="36">
        <v>896.2</v>
      </c>
      <c r="M1898" s="36">
        <v>882.73</v>
      </c>
    </row>
    <row r="1899" spans="3:13" x14ac:dyDescent="0.25">
      <c r="C1899" s="15">
        <f t="shared" si="57"/>
        <v>44255</v>
      </c>
      <c r="D1899" s="35">
        <v>44251</v>
      </c>
      <c r="E1899" s="36">
        <v>395406.31</v>
      </c>
      <c r="F1899" s="36">
        <v>135322.88</v>
      </c>
      <c r="G1899" s="36">
        <v>260083.42</v>
      </c>
      <c r="H1899" s="36">
        <v>115</v>
      </c>
      <c r="I1899" s="36">
        <v>27.9528</v>
      </c>
      <c r="J1899" s="36">
        <v>27.859000000000002</v>
      </c>
      <c r="K1899" s="36">
        <v>879.83</v>
      </c>
      <c r="L1899" s="36">
        <v>895.94</v>
      </c>
      <c r="M1899" s="36">
        <v>879.83</v>
      </c>
    </row>
    <row r="1900" spans="3:13" x14ac:dyDescent="0.25">
      <c r="C1900" s="15">
        <f t="shared" si="57"/>
        <v>44255</v>
      </c>
      <c r="D1900" s="35">
        <v>44250</v>
      </c>
      <c r="E1900" s="36">
        <v>395616.31</v>
      </c>
      <c r="F1900" s="36">
        <v>134732.06</v>
      </c>
      <c r="G1900" s="36">
        <v>260884.27</v>
      </c>
      <c r="H1900" s="36">
        <v>15</v>
      </c>
      <c r="I1900" s="36">
        <v>27.6737</v>
      </c>
      <c r="J1900" s="36">
        <v>27.687999999999999</v>
      </c>
      <c r="K1900" s="36">
        <v>884.35</v>
      </c>
      <c r="L1900" s="36">
        <v>894.56</v>
      </c>
      <c r="M1900" s="36">
        <v>884.35</v>
      </c>
    </row>
    <row r="1901" spans="3:13" x14ac:dyDescent="0.25">
      <c r="C1901" s="15">
        <f t="shared" si="57"/>
        <v>44255</v>
      </c>
      <c r="D1901" s="35">
        <v>44249</v>
      </c>
      <c r="E1901" s="36">
        <v>397524.84</v>
      </c>
      <c r="F1901" s="36">
        <v>137290.01999999999</v>
      </c>
      <c r="G1901" s="36">
        <v>260234.81</v>
      </c>
      <c r="H1901" s="36">
        <v>171</v>
      </c>
      <c r="I1901" s="36">
        <v>28.137899999999998</v>
      </c>
      <c r="J1901" s="36">
        <v>28.085000000000001</v>
      </c>
      <c r="K1901" s="36">
        <v>868.7</v>
      </c>
      <c r="L1901" s="36">
        <v>878.6</v>
      </c>
      <c r="M1901" s="36">
        <v>868.7</v>
      </c>
    </row>
    <row r="1902" spans="3:13" x14ac:dyDescent="0.25">
      <c r="C1902" s="15">
        <f t="shared" si="57"/>
        <v>44255</v>
      </c>
      <c r="D1902" s="35">
        <v>44248</v>
      </c>
      <c r="E1902" s="36">
        <v>396729.94</v>
      </c>
      <c r="F1902" s="36">
        <v>145630.75</v>
      </c>
      <c r="G1902" s="36">
        <v>251099.2</v>
      </c>
      <c r="H1902" s="36">
        <v>0</v>
      </c>
      <c r="I1902" s="36">
        <v>27.289899999999999</v>
      </c>
      <c r="J1902" s="36">
        <v>27.254000000000001</v>
      </c>
      <c r="K1902" s="36">
        <v>848.44</v>
      </c>
      <c r="L1902" s="36">
        <v>840.86</v>
      </c>
      <c r="M1902" s="36">
        <v>848.44</v>
      </c>
    </row>
    <row r="1903" spans="3:13" x14ac:dyDescent="0.25">
      <c r="C1903" s="15">
        <f t="shared" si="57"/>
        <v>44255</v>
      </c>
      <c r="D1903" s="35">
        <v>44247</v>
      </c>
      <c r="E1903" s="36">
        <v>396729.94</v>
      </c>
      <c r="F1903" s="36">
        <v>145630.75</v>
      </c>
      <c r="G1903" s="36">
        <v>251099.2</v>
      </c>
      <c r="H1903" s="36">
        <v>0</v>
      </c>
      <c r="I1903" s="36">
        <v>27.289899999999999</v>
      </c>
      <c r="J1903" s="36">
        <v>27.254000000000001</v>
      </c>
      <c r="K1903" s="36">
        <v>848.44</v>
      </c>
      <c r="L1903" s="36">
        <v>840.86</v>
      </c>
      <c r="M1903" s="36">
        <v>848.44</v>
      </c>
    </row>
    <row r="1904" spans="3:13" x14ac:dyDescent="0.25">
      <c r="C1904" s="15">
        <f t="shared" si="57"/>
        <v>44255</v>
      </c>
      <c r="D1904" s="35">
        <v>44246</v>
      </c>
      <c r="E1904" s="36">
        <v>396729.94</v>
      </c>
      <c r="F1904" s="36">
        <v>145630.75</v>
      </c>
      <c r="G1904" s="36">
        <v>251099.2</v>
      </c>
      <c r="H1904" s="36">
        <v>115</v>
      </c>
      <c r="I1904" s="36">
        <v>27.289899999999999</v>
      </c>
      <c r="J1904" s="36">
        <v>27.254000000000001</v>
      </c>
      <c r="K1904" s="36">
        <v>848.44</v>
      </c>
      <c r="L1904" s="36">
        <v>840.86</v>
      </c>
      <c r="M1904" s="36">
        <v>848.44</v>
      </c>
    </row>
    <row r="1905" spans="3:13" x14ac:dyDescent="0.25">
      <c r="C1905" s="15">
        <f t="shared" si="57"/>
        <v>44255</v>
      </c>
      <c r="D1905" s="35">
        <v>44245</v>
      </c>
      <c r="E1905" s="36">
        <v>397932.53</v>
      </c>
      <c r="F1905" s="36">
        <v>147891.5</v>
      </c>
      <c r="G1905" s="36">
        <v>250041.05</v>
      </c>
      <c r="H1905" s="36">
        <v>25</v>
      </c>
      <c r="I1905" s="36">
        <v>27.033300000000001</v>
      </c>
      <c r="J1905" s="36">
        <v>27.077999999999999</v>
      </c>
      <c r="K1905" s="36">
        <v>852.82</v>
      </c>
      <c r="L1905" s="36">
        <v>836.94</v>
      </c>
      <c r="M1905" s="36">
        <v>852.82</v>
      </c>
    </row>
    <row r="1906" spans="3:13" x14ac:dyDescent="0.25">
      <c r="C1906" s="15">
        <f t="shared" si="57"/>
        <v>44255</v>
      </c>
      <c r="D1906" s="35">
        <v>44244</v>
      </c>
      <c r="E1906" s="36">
        <v>396604.53</v>
      </c>
      <c r="F1906" s="36">
        <v>150184.09</v>
      </c>
      <c r="G1906" s="36">
        <v>246420.45</v>
      </c>
      <c r="H1906" s="36">
        <v>98</v>
      </c>
      <c r="I1906" s="36">
        <v>27.382899999999999</v>
      </c>
      <c r="J1906" s="36">
        <v>27.315000000000001</v>
      </c>
      <c r="K1906" s="36">
        <v>854.56</v>
      </c>
      <c r="L1906" s="36">
        <v>840.78</v>
      </c>
      <c r="M1906" s="36">
        <v>854.56</v>
      </c>
    </row>
    <row r="1907" spans="3:13" x14ac:dyDescent="0.25">
      <c r="C1907" s="15">
        <f t="shared" si="57"/>
        <v>44255</v>
      </c>
      <c r="D1907" s="35">
        <v>44243</v>
      </c>
      <c r="E1907" s="36">
        <v>397204.78</v>
      </c>
      <c r="F1907" s="36">
        <v>151143.69</v>
      </c>
      <c r="G1907" s="36">
        <v>246061.09</v>
      </c>
      <c r="H1907" s="36">
        <v>30</v>
      </c>
      <c r="I1907" s="36">
        <v>27.242999999999999</v>
      </c>
      <c r="J1907" s="36">
        <v>27.324999999999999</v>
      </c>
      <c r="K1907" s="36">
        <v>854.56</v>
      </c>
      <c r="L1907" s="36">
        <v>840.78</v>
      </c>
      <c r="M1907" s="36">
        <v>854.56</v>
      </c>
    </row>
    <row r="1908" spans="3:13" x14ac:dyDescent="0.25">
      <c r="C1908" s="15">
        <f t="shared" si="57"/>
        <v>44255</v>
      </c>
      <c r="D1908" s="35">
        <v>44242</v>
      </c>
      <c r="E1908" s="36">
        <v>395999.94</v>
      </c>
      <c r="F1908" s="36">
        <v>151782.41</v>
      </c>
      <c r="G1908" s="36">
        <v>244217.53</v>
      </c>
      <c r="H1908" s="36">
        <v>0</v>
      </c>
      <c r="I1908" s="36">
        <v>27.617599999999999</v>
      </c>
      <c r="J1908" s="36">
        <v>27.327999999999999</v>
      </c>
      <c r="K1908" s="36">
        <v>854.56</v>
      </c>
      <c r="L1908" s="36">
        <v>840.78</v>
      </c>
      <c r="M1908" s="36">
        <v>854.56</v>
      </c>
    </row>
    <row r="1909" spans="3:13" x14ac:dyDescent="0.25">
      <c r="C1909" s="15">
        <f t="shared" si="57"/>
        <v>44255</v>
      </c>
      <c r="D1909" s="35">
        <v>44241</v>
      </c>
      <c r="E1909" s="36">
        <v>395999.94</v>
      </c>
      <c r="F1909" s="36">
        <v>151782.41</v>
      </c>
      <c r="G1909" s="36">
        <v>244217.53</v>
      </c>
      <c r="H1909" s="36">
        <v>0</v>
      </c>
      <c r="I1909" s="36">
        <v>27.36</v>
      </c>
      <c r="J1909" s="36">
        <v>27.327999999999999</v>
      </c>
      <c r="K1909" s="36">
        <v>854.56</v>
      </c>
      <c r="L1909" s="36">
        <v>840.78</v>
      </c>
      <c r="M1909" s="36">
        <v>854.56</v>
      </c>
    </row>
    <row r="1910" spans="3:13" x14ac:dyDescent="0.25">
      <c r="C1910" s="15">
        <f t="shared" si="57"/>
        <v>44255</v>
      </c>
      <c r="D1910" s="35">
        <v>44240</v>
      </c>
      <c r="E1910" s="36">
        <v>395999.94</v>
      </c>
      <c r="F1910" s="36">
        <v>151782.41</v>
      </c>
      <c r="G1910" s="36">
        <v>244217.53</v>
      </c>
      <c r="H1910" s="36">
        <v>0</v>
      </c>
      <c r="I1910" s="36">
        <v>27.36</v>
      </c>
      <c r="J1910" s="36">
        <v>27.327999999999999</v>
      </c>
      <c r="K1910" s="36">
        <v>854.56</v>
      </c>
      <c r="L1910" s="36">
        <v>840.78</v>
      </c>
      <c r="M1910" s="36">
        <v>854.56</v>
      </c>
    </row>
    <row r="1911" spans="3:13" x14ac:dyDescent="0.25">
      <c r="C1911" s="15">
        <f t="shared" si="57"/>
        <v>44255</v>
      </c>
      <c r="D1911" s="35">
        <v>44239</v>
      </c>
      <c r="E1911" s="36">
        <v>395999.94</v>
      </c>
      <c r="F1911" s="36">
        <v>151782.41</v>
      </c>
      <c r="G1911" s="36">
        <v>244217.53</v>
      </c>
      <c r="H1911" s="36">
        <v>64</v>
      </c>
      <c r="I1911" s="36">
        <v>27.36</v>
      </c>
      <c r="J1911" s="36">
        <v>27.327999999999999</v>
      </c>
      <c r="K1911" s="36">
        <v>854.56</v>
      </c>
      <c r="L1911" s="36">
        <v>840.78</v>
      </c>
      <c r="M1911" s="36">
        <v>854.56</v>
      </c>
    </row>
    <row r="1912" spans="3:13" x14ac:dyDescent="0.25">
      <c r="C1912" s="15">
        <f t="shared" si="57"/>
        <v>44255</v>
      </c>
      <c r="D1912" s="35">
        <v>44238</v>
      </c>
      <c r="E1912" s="36">
        <v>395078.69</v>
      </c>
      <c r="F1912" s="36">
        <v>150828.60999999999</v>
      </c>
      <c r="G1912" s="36">
        <v>244250.08</v>
      </c>
      <c r="H1912" s="36">
        <v>117</v>
      </c>
      <c r="I1912" s="36">
        <v>26.982399999999998</v>
      </c>
      <c r="J1912" s="36">
        <v>27.047000000000001</v>
      </c>
      <c r="K1912" s="36">
        <v>854.56</v>
      </c>
      <c r="L1912" s="36">
        <v>840.78</v>
      </c>
      <c r="M1912" s="36">
        <v>854.56</v>
      </c>
    </row>
    <row r="1913" spans="3:13" x14ac:dyDescent="0.25">
      <c r="C1913" s="15">
        <f t="shared" si="57"/>
        <v>44255</v>
      </c>
      <c r="D1913" s="35">
        <v>44237</v>
      </c>
      <c r="E1913" s="36">
        <v>395391.88</v>
      </c>
      <c r="F1913" s="36">
        <v>150828.60999999999</v>
      </c>
      <c r="G1913" s="36">
        <v>244563.28</v>
      </c>
      <c r="H1913" s="36">
        <v>29</v>
      </c>
      <c r="I1913" s="36">
        <v>27.026599999999998</v>
      </c>
      <c r="J1913" s="36">
        <v>27.077999999999999</v>
      </c>
      <c r="K1913" s="36">
        <v>854.56</v>
      </c>
      <c r="L1913" s="36">
        <v>840.78</v>
      </c>
      <c r="M1913" s="36">
        <v>854.56</v>
      </c>
    </row>
    <row r="1914" spans="3:13" x14ac:dyDescent="0.25">
      <c r="C1914" s="15">
        <f t="shared" si="57"/>
        <v>44255</v>
      </c>
      <c r="D1914" s="35">
        <v>44236</v>
      </c>
      <c r="E1914" s="36">
        <v>396545.81</v>
      </c>
      <c r="F1914" s="36">
        <v>150849.07999999999</v>
      </c>
      <c r="G1914" s="36">
        <v>245696.73</v>
      </c>
      <c r="H1914" s="36">
        <v>0</v>
      </c>
      <c r="I1914" s="36">
        <v>27.267399999999999</v>
      </c>
      <c r="J1914" s="36">
        <v>27.402000000000001</v>
      </c>
      <c r="K1914" s="36">
        <v>861.81</v>
      </c>
      <c r="L1914" s="36">
        <v>843.78</v>
      </c>
      <c r="M1914" s="36">
        <v>861.81</v>
      </c>
    </row>
    <row r="1915" spans="3:13" x14ac:dyDescent="0.25">
      <c r="C1915" s="15">
        <f t="shared" si="57"/>
        <v>44255</v>
      </c>
      <c r="D1915" s="35">
        <v>44235</v>
      </c>
      <c r="E1915" s="36">
        <v>398061.31</v>
      </c>
      <c r="F1915" s="36">
        <v>151449.39000000001</v>
      </c>
      <c r="G1915" s="36">
        <v>246611.92</v>
      </c>
      <c r="H1915" s="36">
        <v>1</v>
      </c>
      <c r="I1915" s="36">
        <v>27.272500000000001</v>
      </c>
      <c r="J1915" s="36">
        <v>27.576000000000001</v>
      </c>
      <c r="K1915" s="36">
        <v>845.76</v>
      </c>
      <c r="L1915" s="36">
        <v>842.04</v>
      </c>
      <c r="M1915" s="36">
        <v>845.76</v>
      </c>
    </row>
    <row r="1916" spans="3:13" x14ac:dyDescent="0.25">
      <c r="C1916" s="15">
        <f t="shared" si="57"/>
        <v>44255</v>
      </c>
      <c r="D1916" s="35">
        <v>44234</v>
      </c>
      <c r="E1916" s="36">
        <v>398174.71999999997</v>
      </c>
      <c r="F1916" s="36">
        <v>151449.39000000001</v>
      </c>
      <c r="G1916" s="36">
        <v>246725.33</v>
      </c>
      <c r="H1916" s="36">
        <v>0</v>
      </c>
      <c r="I1916" s="36">
        <v>26.920500000000001</v>
      </c>
      <c r="J1916" s="36">
        <v>27.018999999999998</v>
      </c>
      <c r="K1916" s="36">
        <v>830.52</v>
      </c>
      <c r="L1916" s="36">
        <v>839.8</v>
      </c>
      <c r="M1916" s="36">
        <v>830.52</v>
      </c>
    </row>
    <row r="1917" spans="3:13" x14ac:dyDescent="0.25">
      <c r="C1917" s="15">
        <f t="shared" si="57"/>
        <v>44255</v>
      </c>
      <c r="D1917" s="35">
        <v>44233</v>
      </c>
      <c r="E1917" s="36">
        <v>398174.71999999997</v>
      </c>
      <c r="F1917" s="36">
        <v>151449.39000000001</v>
      </c>
      <c r="G1917" s="36">
        <v>246725.33</v>
      </c>
      <c r="H1917" s="36">
        <v>0</v>
      </c>
      <c r="I1917" s="36">
        <v>26.920500000000001</v>
      </c>
      <c r="J1917" s="36">
        <v>27.018999999999998</v>
      </c>
      <c r="K1917" s="36">
        <v>830.52</v>
      </c>
      <c r="L1917" s="36">
        <v>839.8</v>
      </c>
      <c r="M1917" s="36">
        <v>830.52</v>
      </c>
    </row>
    <row r="1918" spans="3:13" x14ac:dyDescent="0.25">
      <c r="C1918" s="15">
        <f t="shared" si="57"/>
        <v>44255</v>
      </c>
      <c r="D1918" s="35">
        <v>44232</v>
      </c>
      <c r="E1918" s="36">
        <v>398174.71999999997</v>
      </c>
      <c r="F1918" s="36">
        <v>151449.39000000001</v>
      </c>
      <c r="G1918" s="36">
        <v>246725.33</v>
      </c>
      <c r="H1918" s="36">
        <v>18</v>
      </c>
      <c r="I1918" s="36">
        <v>26.920500000000001</v>
      </c>
      <c r="J1918" s="36">
        <v>27.018999999999998</v>
      </c>
      <c r="K1918" s="36">
        <v>830.52</v>
      </c>
      <c r="L1918" s="36">
        <v>839.8</v>
      </c>
      <c r="M1918" s="36">
        <v>830.52</v>
      </c>
    </row>
    <row r="1919" spans="3:13" x14ac:dyDescent="0.25">
      <c r="C1919" s="15">
        <f t="shared" si="57"/>
        <v>44255</v>
      </c>
      <c r="D1919" s="35">
        <v>44231</v>
      </c>
      <c r="E1919" s="36">
        <v>398840.53</v>
      </c>
      <c r="F1919" s="36">
        <v>152049.70000000001</v>
      </c>
      <c r="G1919" s="36">
        <v>246790.84</v>
      </c>
      <c r="H1919" s="36">
        <v>94</v>
      </c>
      <c r="I1919" s="36">
        <v>26.351600000000001</v>
      </c>
      <c r="J1919" s="36">
        <v>26.234000000000002</v>
      </c>
      <c r="K1919" s="36">
        <v>843.66</v>
      </c>
      <c r="L1919" s="36">
        <v>839.02</v>
      </c>
      <c r="M1919" s="36">
        <v>843.66</v>
      </c>
    </row>
    <row r="1920" spans="3:13" x14ac:dyDescent="0.25">
      <c r="C1920" s="15">
        <f t="shared" si="57"/>
        <v>44255</v>
      </c>
      <c r="D1920" s="35">
        <v>44230</v>
      </c>
      <c r="E1920" s="36">
        <v>399777.56</v>
      </c>
      <c r="F1920" s="36">
        <v>150169.81</v>
      </c>
      <c r="G1920" s="36">
        <v>249607.77</v>
      </c>
      <c r="H1920" s="36">
        <v>120</v>
      </c>
      <c r="I1920" s="36">
        <v>26.891500000000001</v>
      </c>
      <c r="J1920" s="36">
        <v>26.888999999999999</v>
      </c>
      <c r="K1920" s="36">
        <v>857.32</v>
      </c>
      <c r="L1920" s="36">
        <v>852.99</v>
      </c>
      <c r="M1920" s="36">
        <v>857.32</v>
      </c>
    </row>
    <row r="1921" spans="3:13" x14ac:dyDescent="0.25">
      <c r="C1921" s="15">
        <f t="shared" si="57"/>
        <v>44255</v>
      </c>
      <c r="D1921" s="35">
        <v>44229</v>
      </c>
      <c r="E1921" s="36">
        <v>397392.91</v>
      </c>
      <c r="F1921" s="36">
        <v>149577.23000000001</v>
      </c>
      <c r="G1921" s="36">
        <v>247815.66</v>
      </c>
      <c r="H1921" s="36">
        <v>20</v>
      </c>
      <c r="I1921" s="36">
        <v>26.6814</v>
      </c>
      <c r="J1921" s="36">
        <v>26.402000000000001</v>
      </c>
      <c r="K1921" s="36">
        <v>905.47</v>
      </c>
      <c r="L1921" s="36">
        <v>834.86</v>
      </c>
      <c r="M1921" s="36">
        <v>905.47</v>
      </c>
    </row>
    <row r="1922" spans="3:13" x14ac:dyDescent="0.25">
      <c r="C1922" s="15">
        <f t="shared" si="57"/>
        <v>44255</v>
      </c>
      <c r="D1922" s="35">
        <v>44228</v>
      </c>
      <c r="E1922" s="36">
        <v>397303.91</v>
      </c>
      <c r="F1922" s="36">
        <v>149221.79999999999</v>
      </c>
      <c r="G1922" s="36">
        <v>248082.09</v>
      </c>
      <c r="H1922" s="36">
        <v>371</v>
      </c>
      <c r="I1922" s="36">
        <v>29.051500000000001</v>
      </c>
      <c r="J1922" s="36">
        <v>29.417999999999999</v>
      </c>
      <c r="K1922" s="36">
        <v>873.84</v>
      </c>
      <c r="L1922" s="36">
        <v>833.49</v>
      </c>
      <c r="M1922" s="36">
        <v>873.84</v>
      </c>
    </row>
    <row r="1923" spans="3:13" x14ac:dyDescent="0.25">
      <c r="C1923" s="15">
        <f t="shared" si="57"/>
        <v>44227</v>
      </c>
      <c r="D1923" s="35">
        <v>44227</v>
      </c>
      <c r="E1923" s="36">
        <v>397322.78</v>
      </c>
      <c r="F1923" s="36">
        <v>149221.79999999999</v>
      </c>
      <c r="G1923" s="36">
        <v>248101.02</v>
      </c>
      <c r="H1923" s="36">
        <v>0</v>
      </c>
      <c r="I1923" s="36">
        <v>26.987200000000001</v>
      </c>
      <c r="J1923" s="36">
        <v>26.914000000000001</v>
      </c>
      <c r="K1923" s="36">
        <v>830.7</v>
      </c>
      <c r="L1923" s="36">
        <v>838.64</v>
      </c>
      <c r="M1923" s="36">
        <v>830.7</v>
      </c>
    </row>
    <row r="1924" spans="3:13" x14ac:dyDescent="0.25">
      <c r="C1924" s="15">
        <f t="shared" si="57"/>
        <v>44227</v>
      </c>
      <c r="D1924" s="35">
        <v>44226</v>
      </c>
      <c r="E1924" s="36">
        <v>397322.78</v>
      </c>
      <c r="F1924" s="36">
        <v>149221.79999999999</v>
      </c>
      <c r="G1924" s="36">
        <v>248101.02</v>
      </c>
      <c r="H1924" s="36">
        <v>0</v>
      </c>
      <c r="I1924" s="36">
        <v>26.987200000000001</v>
      </c>
      <c r="J1924" s="36">
        <v>26.914000000000001</v>
      </c>
      <c r="K1924" s="36">
        <v>830.7</v>
      </c>
      <c r="L1924" s="36">
        <v>838.64</v>
      </c>
      <c r="M1924" s="36">
        <v>830.7</v>
      </c>
    </row>
    <row r="1925" spans="3:13" x14ac:dyDescent="0.25">
      <c r="C1925" s="15">
        <f t="shared" si="57"/>
        <v>44227</v>
      </c>
      <c r="D1925" s="35">
        <v>44225</v>
      </c>
      <c r="E1925" s="36">
        <v>397322.78</v>
      </c>
      <c r="F1925" s="36">
        <v>149221.79999999999</v>
      </c>
      <c r="G1925" s="36">
        <v>248101.02</v>
      </c>
      <c r="H1925" s="36">
        <v>16</v>
      </c>
      <c r="I1925" s="36">
        <v>26.987200000000001</v>
      </c>
      <c r="J1925" s="36">
        <v>26.914000000000001</v>
      </c>
      <c r="K1925" s="36">
        <v>830.7</v>
      </c>
      <c r="L1925" s="36">
        <v>838.64</v>
      </c>
      <c r="M1925" s="36">
        <v>830.7</v>
      </c>
    </row>
    <row r="1926" spans="3:13" x14ac:dyDescent="0.25">
      <c r="C1926" s="15">
        <f t="shared" si="57"/>
        <v>44227</v>
      </c>
      <c r="D1926" s="35">
        <v>44224</v>
      </c>
      <c r="E1926" s="36">
        <v>397931.28</v>
      </c>
      <c r="F1926" s="36">
        <v>149509.88</v>
      </c>
      <c r="G1926" s="36">
        <v>248421.41</v>
      </c>
      <c r="H1926" s="36">
        <v>985</v>
      </c>
      <c r="I1926" s="36">
        <v>26.502500000000001</v>
      </c>
      <c r="J1926" s="36">
        <v>25.922000000000001</v>
      </c>
      <c r="K1926" s="36">
        <v>802.4</v>
      </c>
      <c r="L1926" s="36">
        <v>815.27</v>
      </c>
      <c r="M1926" s="36">
        <v>802.4</v>
      </c>
    </row>
    <row r="1927" spans="3:13" x14ac:dyDescent="0.25">
      <c r="C1927" s="15">
        <f t="shared" si="57"/>
        <v>44227</v>
      </c>
      <c r="D1927" s="35">
        <v>44223</v>
      </c>
      <c r="E1927" s="36">
        <v>397966.09</v>
      </c>
      <c r="F1927" s="36">
        <v>149509.88</v>
      </c>
      <c r="G1927" s="36">
        <v>248456.22</v>
      </c>
      <c r="H1927" s="36">
        <v>2</v>
      </c>
      <c r="I1927" s="36">
        <v>25.2666</v>
      </c>
      <c r="J1927" s="36">
        <v>25.388999999999999</v>
      </c>
      <c r="K1927" s="36">
        <v>808.35</v>
      </c>
      <c r="L1927" s="36">
        <v>810.97</v>
      </c>
      <c r="M1927" s="36">
        <v>808.35</v>
      </c>
    </row>
    <row r="1928" spans="3:13" x14ac:dyDescent="0.25">
      <c r="C1928" s="15">
        <f t="shared" si="57"/>
        <v>44227</v>
      </c>
      <c r="D1928" s="35">
        <v>44222</v>
      </c>
      <c r="E1928" s="36">
        <v>398736.56</v>
      </c>
      <c r="F1928" s="36">
        <v>149509.88</v>
      </c>
      <c r="G1928" s="36">
        <v>249226.7</v>
      </c>
      <c r="H1928" s="36">
        <v>91</v>
      </c>
      <c r="I1928" s="36">
        <v>25.469899999999999</v>
      </c>
      <c r="J1928" s="36">
        <v>25.538</v>
      </c>
      <c r="K1928" s="36">
        <v>813.59</v>
      </c>
      <c r="L1928" s="36">
        <v>813.28</v>
      </c>
      <c r="M1928" s="36">
        <v>813.59</v>
      </c>
    </row>
    <row r="1929" spans="3:13" x14ac:dyDescent="0.25">
      <c r="C1929" s="15">
        <f t="shared" si="57"/>
        <v>44227</v>
      </c>
      <c r="D1929" s="35">
        <v>44221</v>
      </c>
      <c r="E1929" s="36">
        <v>398731.72</v>
      </c>
      <c r="F1929" s="36">
        <v>150427.57999999999</v>
      </c>
      <c r="G1929" s="36">
        <v>248304.14</v>
      </c>
      <c r="H1929" s="36">
        <v>6</v>
      </c>
      <c r="I1929" s="36">
        <v>25.3475</v>
      </c>
      <c r="J1929" s="36">
        <v>25.484000000000002</v>
      </c>
      <c r="K1929" s="36">
        <v>809.1</v>
      </c>
      <c r="L1929" s="36">
        <v>833.02</v>
      </c>
      <c r="M1929" s="36">
        <v>809.1</v>
      </c>
    </row>
    <row r="1930" spans="3:13" x14ac:dyDescent="0.25">
      <c r="C1930" s="15">
        <f t="shared" si="57"/>
        <v>44227</v>
      </c>
      <c r="D1930" s="35">
        <v>44220</v>
      </c>
      <c r="E1930" s="36">
        <v>398759.75</v>
      </c>
      <c r="F1930" s="36">
        <v>150427.57999999999</v>
      </c>
      <c r="G1930" s="36">
        <v>248332.14</v>
      </c>
      <c r="H1930" s="36">
        <v>0</v>
      </c>
      <c r="I1930" s="36">
        <v>25.493500000000001</v>
      </c>
      <c r="J1930" s="36">
        <v>25.556000000000001</v>
      </c>
      <c r="K1930" s="36">
        <v>817.03</v>
      </c>
      <c r="L1930" s="36">
        <v>832.77</v>
      </c>
      <c r="M1930" s="36">
        <v>817.03</v>
      </c>
    </row>
    <row r="1931" spans="3:13" x14ac:dyDescent="0.25">
      <c r="C1931" s="15">
        <f t="shared" si="57"/>
        <v>44227</v>
      </c>
      <c r="D1931" s="35">
        <v>44219</v>
      </c>
      <c r="E1931" s="36">
        <v>398759.75</v>
      </c>
      <c r="F1931" s="36">
        <v>150427.57999999999</v>
      </c>
      <c r="G1931" s="36">
        <v>248332.14</v>
      </c>
      <c r="H1931" s="36">
        <v>0</v>
      </c>
      <c r="I1931" s="36">
        <v>25.493500000000001</v>
      </c>
      <c r="J1931" s="36">
        <v>25.556000000000001</v>
      </c>
      <c r="K1931" s="36">
        <v>817.03</v>
      </c>
      <c r="L1931" s="36">
        <v>832.77</v>
      </c>
      <c r="M1931" s="36">
        <v>817.03</v>
      </c>
    </row>
    <row r="1932" spans="3:13" x14ac:dyDescent="0.25">
      <c r="C1932" s="15">
        <f t="shared" si="57"/>
        <v>44227</v>
      </c>
      <c r="D1932" s="35">
        <v>44218</v>
      </c>
      <c r="E1932" s="36">
        <v>398759.75</v>
      </c>
      <c r="F1932" s="36">
        <v>150427.57999999999</v>
      </c>
      <c r="G1932" s="36">
        <v>248332.14</v>
      </c>
      <c r="H1932" s="36">
        <v>2</v>
      </c>
      <c r="I1932" s="36">
        <v>25.493500000000001</v>
      </c>
      <c r="J1932" s="36">
        <v>25.556000000000001</v>
      </c>
      <c r="K1932" s="36">
        <v>817.03</v>
      </c>
      <c r="L1932" s="36">
        <v>832.77</v>
      </c>
      <c r="M1932" s="36">
        <v>817.03</v>
      </c>
    </row>
    <row r="1933" spans="3:13" x14ac:dyDescent="0.25">
      <c r="C1933" s="15">
        <f t="shared" si="57"/>
        <v>44227</v>
      </c>
      <c r="D1933" s="35">
        <v>44217</v>
      </c>
      <c r="E1933" s="36">
        <v>398150.63</v>
      </c>
      <c r="F1933" s="36">
        <v>149835.76999999999</v>
      </c>
      <c r="G1933" s="36">
        <v>248314.84</v>
      </c>
      <c r="H1933" s="36">
        <v>115</v>
      </c>
      <c r="I1933" s="36">
        <v>25.936499999999999</v>
      </c>
      <c r="J1933" s="36">
        <v>25.853999999999999</v>
      </c>
      <c r="K1933" s="36">
        <v>819.25</v>
      </c>
      <c r="L1933" s="36">
        <v>835.35</v>
      </c>
      <c r="M1933" s="36">
        <v>819.25</v>
      </c>
    </row>
    <row r="1934" spans="3:13" x14ac:dyDescent="0.25">
      <c r="C1934" s="15">
        <f t="shared" si="57"/>
        <v>44227</v>
      </c>
      <c r="D1934" s="35">
        <v>44216</v>
      </c>
      <c r="E1934" s="36">
        <v>397508.5</v>
      </c>
      <c r="F1934" s="36">
        <v>151038.19</v>
      </c>
      <c r="G1934" s="36">
        <v>246470.34</v>
      </c>
      <c r="H1934" s="36">
        <v>120</v>
      </c>
      <c r="I1934" s="36">
        <v>25.842500000000001</v>
      </c>
      <c r="J1934" s="36">
        <v>25.765999999999998</v>
      </c>
      <c r="K1934" s="36">
        <v>810.43</v>
      </c>
      <c r="L1934" s="36">
        <v>816.62</v>
      </c>
      <c r="M1934" s="36">
        <v>810.43</v>
      </c>
    </row>
    <row r="1935" spans="3:13" x14ac:dyDescent="0.25">
      <c r="C1935" s="15">
        <f t="shared" si="57"/>
        <v>44227</v>
      </c>
      <c r="D1935" s="35">
        <v>44215</v>
      </c>
      <c r="E1935" s="36">
        <v>396645.53</v>
      </c>
      <c r="F1935" s="36">
        <v>151038.19</v>
      </c>
      <c r="G1935" s="36">
        <v>245607.34</v>
      </c>
      <c r="H1935" s="36">
        <v>10</v>
      </c>
      <c r="I1935" s="36">
        <v>25.224900000000002</v>
      </c>
      <c r="J1935" s="36">
        <v>25.32</v>
      </c>
      <c r="K1935" s="36">
        <v>805.04</v>
      </c>
      <c r="L1935" s="36">
        <v>814.92</v>
      </c>
      <c r="M1935" s="36">
        <v>805.04</v>
      </c>
    </row>
    <row r="1936" spans="3:13" x14ac:dyDescent="0.25">
      <c r="C1936" s="15">
        <f t="shared" si="57"/>
        <v>44227</v>
      </c>
      <c r="D1936" s="35">
        <v>44214</v>
      </c>
      <c r="E1936" s="36">
        <v>396409.66</v>
      </c>
      <c r="F1936" s="36">
        <v>151038.19</v>
      </c>
      <c r="G1936" s="36">
        <v>245371.47</v>
      </c>
      <c r="H1936" s="36">
        <v>0</v>
      </c>
      <c r="I1936" s="36">
        <v>25.354399999999998</v>
      </c>
      <c r="J1936" s="36">
        <v>24.866</v>
      </c>
      <c r="K1936" s="36">
        <v>793.49</v>
      </c>
      <c r="L1936" s="36">
        <v>813.21</v>
      </c>
      <c r="M1936" s="36">
        <v>793.49</v>
      </c>
    </row>
    <row r="1937" spans="3:13" x14ac:dyDescent="0.25">
      <c r="C1937" s="15">
        <f t="shared" si="57"/>
        <v>44227</v>
      </c>
      <c r="D1937" s="35">
        <v>44213</v>
      </c>
      <c r="E1937" s="36">
        <v>396409.66</v>
      </c>
      <c r="F1937" s="36">
        <v>151038.19</v>
      </c>
      <c r="G1937" s="36">
        <v>245371.47</v>
      </c>
      <c r="H1937" s="36">
        <v>0</v>
      </c>
      <c r="I1937" s="36">
        <v>24.769300000000001</v>
      </c>
      <c r="J1937" s="36">
        <v>24.866</v>
      </c>
      <c r="K1937" s="36">
        <v>812.23</v>
      </c>
      <c r="L1937" s="36">
        <v>814.7</v>
      </c>
      <c r="M1937" s="36">
        <v>812.23</v>
      </c>
    </row>
    <row r="1938" spans="3:13" x14ac:dyDescent="0.25">
      <c r="C1938" s="15">
        <f t="shared" si="57"/>
        <v>44227</v>
      </c>
      <c r="D1938" s="35">
        <v>44212</v>
      </c>
      <c r="E1938" s="36">
        <v>396409.66</v>
      </c>
      <c r="F1938" s="36">
        <v>151038.19</v>
      </c>
      <c r="G1938" s="36">
        <v>245371.47</v>
      </c>
      <c r="H1938" s="36">
        <v>0</v>
      </c>
      <c r="I1938" s="36">
        <v>24.769300000000001</v>
      </c>
      <c r="J1938" s="36">
        <v>24.866</v>
      </c>
      <c r="K1938" s="36">
        <v>812.23</v>
      </c>
      <c r="L1938" s="36">
        <v>814.7</v>
      </c>
      <c r="M1938" s="36">
        <v>812.23</v>
      </c>
    </row>
    <row r="1939" spans="3:13" x14ac:dyDescent="0.25">
      <c r="C1939" s="15">
        <f t="shared" si="57"/>
        <v>44227</v>
      </c>
      <c r="D1939" s="35">
        <v>44211</v>
      </c>
      <c r="E1939" s="36">
        <v>396409.66</v>
      </c>
      <c r="F1939" s="36">
        <v>151038.19</v>
      </c>
      <c r="G1939" s="36">
        <v>245371.47</v>
      </c>
      <c r="H1939" s="36">
        <v>65</v>
      </c>
      <c r="I1939" s="36">
        <v>24.769300000000001</v>
      </c>
      <c r="J1939" s="36">
        <v>24.866</v>
      </c>
      <c r="K1939" s="36">
        <v>812.23</v>
      </c>
      <c r="L1939" s="36">
        <v>814.7</v>
      </c>
      <c r="M1939" s="36">
        <v>812.23</v>
      </c>
    </row>
    <row r="1940" spans="3:13" x14ac:dyDescent="0.25">
      <c r="C1940" s="15">
        <f t="shared" si="57"/>
        <v>44227</v>
      </c>
      <c r="D1940" s="35">
        <v>44210</v>
      </c>
      <c r="E1940" s="36">
        <v>395829.16</v>
      </c>
      <c r="F1940" s="36">
        <v>151038.19</v>
      </c>
      <c r="G1940" s="36">
        <v>244790.95</v>
      </c>
      <c r="H1940" s="36">
        <v>40</v>
      </c>
      <c r="I1940" s="36">
        <v>25.519200000000001</v>
      </c>
      <c r="J1940" s="36">
        <v>25.802</v>
      </c>
      <c r="K1940" s="36">
        <v>804.07</v>
      </c>
      <c r="L1940" s="36">
        <v>815.49</v>
      </c>
      <c r="M1940" s="36">
        <v>804.07</v>
      </c>
    </row>
    <row r="1941" spans="3:13" x14ac:dyDescent="0.25">
      <c r="C1941" s="15">
        <f t="shared" si="57"/>
        <v>44227</v>
      </c>
      <c r="D1941" s="35">
        <v>44209</v>
      </c>
      <c r="E1941" s="36">
        <v>395861.88</v>
      </c>
      <c r="F1941" s="36">
        <v>151038.19</v>
      </c>
      <c r="G1941" s="36">
        <v>244823.7</v>
      </c>
      <c r="H1941" s="36">
        <v>120</v>
      </c>
      <c r="I1941" s="36">
        <v>25.2225</v>
      </c>
      <c r="J1941" s="36">
        <v>25.571999999999999</v>
      </c>
      <c r="K1941" s="36">
        <v>806.86</v>
      </c>
      <c r="L1941" s="36">
        <v>816.29</v>
      </c>
      <c r="M1941" s="36">
        <v>806.86</v>
      </c>
    </row>
    <row r="1942" spans="3:13" x14ac:dyDescent="0.25">
      <c r="C1942" s="15">
        <f t="shared" si="57"/>
        <v>44227</v>
      </c>
      <c r="D1942" s="35">
        <v>44208</v>
      </c>
      <c r="E1942" s="36">
        <v>395867.06</v>
      </c>
      <c r="F1942" s="36">
        <v>150446.91</v>
      </c>
      <c r="G1942" s="36">
        <v>245420.14</v>
      </c>
      <c r="H1942" s="36">
        <v>195</v>
      </c>
      <c r="I1942" s="36">
        <v>25.559699999999999</v>
      </c>
      <c r="J1942" s="36">
        <v>25.434999999999999</v>
      </c>
      <c r="K1942" s="36">
        <v>797.23</v>
      </c>
      <c r="L1942" s="36">
        <v>812.24</v>
      </c>
      <c r="M1942" s="36">
        <v>797.23</v>
      </c>
    </row>
    <row r="1943" spans="3:13" x14ac:dyDescent="0.25">
      <c r="C1943" s="15">
        <f t="shared" si="57"/>
        <v>44227</v>
      </c>
      <c r="D1943" s="35">
        <v>44207</v>
      </c>
      <c r="E1943" s="36">
        <v>395869.56</v>
      </c>
      <c r="F1943" s="36">
        <v>150446.91</v>
      </c>
      <c r="G1943" s="36">
        <v>245422.67</v>
      </c>
      <c r="H1943" s="36">
        <v>1</v>
      </c>
      <c r="I1943" s="36">
        <v>24.912500000000001</v>
      </c>
      <c r="J1943" s="36">
        <v>25.283999999999999</v>
      </c>
      <c r="K1943" s="36">
        <v>815.56</v>
      </c>
      <c r="L1943" s="36">
        <v>792.73</v>
      </c>
      <c r="M1943" s="36">
        <v>815.56</v>
      </c>
    </row>
    <row r="1944" spans="3:13" x14ac:dyDescent="0.25">
      <c r="C1944" s="15">
        <f t="shared" si="57"/>
        <v>44227</v>
      </c>
      <c r="D1944" s="35">
        <v>44206</v>
      </c>
      <c r="E1944" s="36">
        <v>396471.94</v>
      </c>
      <c r="F1944" s="36">
        <v>150446.91</v>
      </c>
      <c r="G1944" s="36">
        <v>246025.05</v>
      </c>
      <c r="H1944" s="36">
        <v>0</v>
      </c>
      <c r="I1944" s="36">
        <v>25.423400000000001</v>
      </c>
      <c r="J1944" s="36">
        <v>24.637</v>
      </c>
      <c r="K1944" s="36">
        <v>864.92</v>
      </c>
      <c r="L1944" s="36">
        <v>879.59</v>
      </c>
      <c r="M1944" s="36">
        <v>864.92</v>
      </c>
    </row>
    <row r="1945" spans="3:13" x14ac:dyDescent="0.25">
      <c r="C1945" s="15">
        <f t="shared" si="57"/>
        <v>44227</v>
      </c>
      <c r="D1945" s="35">
        <v>44205</v>
      </c>
      <c r="E1945" s="36">
        <v>396471.94</v>
      </c>
      <c r="F1945" s="36">
        <v>150446.91</v>
      </c>
      <c r="G1945" s="36">
        <v>246025.05</v>
      </c>
      <c r="H1945" s="36">
        <v>0</v>
      </c>
      <c r="I1945" s="36">
        <v>25.423400000000001</v>
      </c>
      <c r="J1945" s="36">
        <v>24.637</v>
      </c>
      <c r="K1945" s="36">
        <v>864.92</v>
      </c>
      <c r="L1945" s="36">
        <v>879.59</v>
      </c>
      <c r="M1945" s="36">
        <v>864.92</v>
      </c>
    </row>
    <row r="1946" spans="3:13" x14ac:dyDescent="0.25">
      <c r="C1946" s="15">
        <f t="shared" si="57"/>
        <v>44227</v>
      </c>
      <c r="D1946" s="35">
        <v>44204</v>
      </c>
      <c r="E1946" s="36">
        <v>396471.94</v>
      </c>
      <c r="F1946" s="36">
        <v>150446.91</v>
      </c>
      <c r="G1946" s="36">
        <v>246025.05</v>
      </c>
      <c r="H1946" s="36">
        <v>0</v>
      </c>
      <c r="I1946" s="36">
        <v>25.423400000000001</v>
      </c>
      <c r="J1946" s="36">
        <v>24.637</v>
      </c>
      <c r="K1946" s="36">
        <v>864.92</v>
      </c>
      <c r="L1946" s="36">
        <v>879.59</v>
      </c>
      <c r="M1946" s="36">
        <v>864.92</v>
      </c>
    </row>
    <row r="1947" spans="3:13" x14ac:dyDescent="0.25">
      <c r="C1947" s="15">
        <f t="shared" si="57"/>
        <v>44227</v>
      </c>
      <c r="D1947" s="35">
        <v>44203</v>
      </c>
      <c r="E1947" s="36">
        <v>396751.19</v>
      </c>
      <c r="F1947" s="36">
        <v>150446.91</v>
      </c>
      <c r="G1947" s="36">
        <v>246304.3</v>
      </c>
      <c r="H1947" s="36">
        <v>0</v>
      </c>
      <c r="I1947" s="36">
        <v>27.140699999999999</v>
      </c>
      <c r="J1947" s="36">
        <v>27.260999999999999</v>
      </c>
      <c r="K1947" s="36">
        <v>867.23</v>
      </c>
      <c r="L1947" s="36">
        <v>879.12</v>
      </c>
      <c r="M1947" s="36">
        <v>867.23</v>
      </c>
    </row>
    <row r="1948" spans="3:13" x14ac:dyDescent="0.25">
      <c r="C1948" s="15">
        <f t="shared" si="57"/>
        <v>44227</v>
      </c>
      <c r="D1948" s="35">
        <v>44202</v>
      </c>
      <c r="E1948" s="36">
        <v>396532.91</v>
      </c>
      <c r="F1948" s="36">
        <v>150150.20000000001</v>
      </c>
      <c r="G1948" s="36">
        <v>246382.69</v>
      </c>
      <c r="H1948" s="36">
        <v>70</v>
      </c>
      <c r="I1948" s="36">
        <v>27.29</v>
      </c>
      <c r="J1948" s="36">
        <v>27.042000000000002</v>
      </c>
      <c r="K1948" s="36">
        <v>878.86</v>
      </c>
      <c r="L1948" s="36">
        <v>881.18</v>
      </c>
      <c r="M1948" s="36">
        <v>878.86</v>
      </c>
    </row>
    <row r="1949" spans="3:13" x14ac:dyDescent="0.25">
      <c r="C1949" s="15">
        <f t="shared" si="57"/>
        <v>44227</v>
      </c>
      <c r="D1949" s="35">
        <v>44201</v>
      </c>
      <c r="E1949" s="36">
        <v>396532.91</v>
      </c>
      <c r="F1949" s="36">
        <v>150150.20000000001</v>
      </c>
      <c r="G1949" s="36">
        <v>246382.69</v>
      </c>
      <c r="H1949" s="36">
        <v>0</v>
      </c>
      <c r="I1949" s="36">
        <v>27.552499999999998</v>
      </c>
      <c r="J1949" s="36">
        <v>27.64</v>
      </c>
      <c r="K1949" s="36">
        <v>877.76</v>
      </c>
      <c r="L1949" s="36">
        <v>856.54</v>
      </c>
      <c r="M1949" s="36">
        <v>877.76</v>
      </c>
    </row>
    <row r="1950" spans="3:13" x14ac:dyDescent="0.25">
      <c r="C1950" s="15">
        <f t="shared" ref="C1950:C2013" si="58">IFERROR(IF(DAY(D1950)=1,EOMONTH(D1950,0),IF(AND(EOMONTH(D1950,0)+1-D1950&lt;=3,(H1950-AVERAGE(H1951:H1960))/_xlfn.STDEV.S(H1951:H1960)&gt;3),EOMONTH(D1950,1),C1951)),C1951)</f>
        <v>44227</v>
      </c>
      <c r="D1950" s="35">
        <v>44200</v>
      </c>
      <c r="E1950" s="36">
        <v>396541.84</v>
      </c>
      <c r="F1950" s="36">
        <v>150150.20000000001</v>
      </c>
      <c r="G1950" s="36">
        <v>246391.66</v>
      </c>
      <c r="H1950" s="36">
        <v>80</v>
      </c>
      <c r="I1950" s="36">
        <v>27.234999999999999</v>
      </c>
      <c r="J1950" s="36">
        <v>27.364000000000001</v>
      </c>
      <c r="K1950" s="36">
        <v>874.41</v>
      </c>
      <c r="L1950" s="36">
        <v>855.84</v>
      </c>
      <c r="M1950" s="36">
        <v>874.41</v>
      </c>
    </row>
    <row r="1951" spans="3:13" x14ac:dyDescent="0.25">
      <c r="C1951" s="15">
        <f t="shared" si="58"/>
        <v>44227</v>
      </c>
      <c r="D1951" s="35">
        <v>44199</v>
      </c>
      <c r="E1951" s="36">
        <v>396541.84</v>
      </c>
      <c r="F1951" s="36">
        <v>150150.20000000001</v>
      </c>
      <c r="G1951" s="36">
        <v>246391.66</v>
      </c>
      <c r="H1951" s="36">
        <v>0</v>
      </c>
      <c r="I1951" s="36">
        <v>26.4011</v>
      </c>
      <c r="J1951" s="36">
        <v>26.411999999999999</v>
      </c>
      <c r="K1951" s="36">
        <v>845.54</v>
      </c>
      <c r="L1951" s="36">
        <v>847.22</v>
      </c>
      <c r="M1951" s="36">
        <v>845.54</v>
      </c>
    </row>
    <row r="1952" spans="3:13" x14ac:dyDescent="0.25">
      <c r="C1952" s="15">
        <f t="shared" si="58"/>
        <v>44227</v>
      </c>
      <c r="D1952" s="35">
        <v>44198</v>
      </c>
      <c r="E1952" s="36">
        <v>396541.84</v>
      </c>
      <c r="F1952" s="36">
        <v>150150.20000000001</v>
      </c>
      <c r="G1952" s="36">
        <v>246391.66</v>
      </c>
      <c r="H1952" s="36">
        <v>0</v>
      </c>
      <c r="I1952" s="36">
        <v>26.4011</v>
      </c>
      <c r="J1952" s="36">
        <v>26.411999999999999</v>
      </c>
      <c r="K1952" s="36">
        <v>845.54</v>
      </c>
      <c r="L1952" s="36">
        <v>847.22</v>
      </c>
      <c r="M1952" s="36">
        <v>845.54</v>
      </c>
    </row>
    <row r="1953" spans="3:13" x14ac:dyDescent="0.25">
      <c r="C1953" s="15">
        <f t="shared" si="58"/>
        <v>44227</v>
      </c>
      <c r="D1953" s="35">
        <v>44197</v>
      </c>
      <c r="E1953" s="36">
        <v>396541.84</v>
      </c>
      <c r="F1953" s="36">
        <v>150150.20000000001</v>
      </c>
      <c r="G1953" s="36">
        <v>246391.66</v>
      </c>
      <c r="H1953" s="36">
        <v>0</v>
      </c>
      <c r="I1953" s="36">
        <v>26.4011</v>
      </c>
      <c r="J1953" s="36">
        <v>26.411999999999999</v>
      </c>
      <c r="K1953" s="36">
        <v>845.54</v>
      </c>
      <c r="L1953" s="36">
        <v>847.22</v>
      </c>
      <c r="M1953" s="36">
        <v>845.54</v>
      </c>
    </row>
    <row r="1954" spans="3:13" x14ac:dyDescent="0.25">
      <c r="C1954" s="15">
        <f t="shared" si="58"/>
        <v>44227</v>
      </c>
      <c r="D1954" s="35">
        <v>44196</v>
      </c>
      <c r="E1954" s="36">
        <v>396541.84</v>
      </c>
      <c r="F1954" s="36">
        <v>150150.20000000001</v>
      </c>
      <c r="G1954" s="36">
        <v>246391.66</v>
      </c>
      <c r="H1954" s="36">
        <v>0</v>
      </c>
      <c r="I1954" s="36">
        <v>26.4023</v>
      </c>
      <c r="J1954" s="36">
        <v>26.411999999999999</v>
      </c>
      <c r="K1954" s="36">
        <v>845.54</v>
      </c>
      <c r="L1954" s="36">
        <v>847.22</v>
      </c>
      <c r="M1954" s="36">
        <v>845.54</v>
      </c>
    </row>
    <row r="1955" spans="3:13" x14ac:dyDescent="0.25">
      <c r="C1955" s="15">
        <f t="shared" si="58"/>
        <v>44227</v>
      </c>
      <c r="D1955" s="35">
        <v>44195</v>
      </c>
      <c r="E1955" s="36">
        <v>395348.72</v>
      </c>
      <c r="F1955" s="36">
        <v>150023.59</v>
      </c>
      <c r="G1955" s="36">
        <v>245325.11</v>
      </c>
      <c r="H1955" s="36">
        <v>461</v>
      </c>
      <c r="I1955" s="36">
        <v>26.666899999999998</v>
      </c>
      <c r="J1955" s="36">
        <v>26.573</v>
      </c>
      <c r="K1955" s="36">
        <v>838.67</v>
      </c>
      <c r="L1955" s="36">
        <v>847.72</v>
      </c>
      <c r="M1955" s="36">
        <v>838.67</v>
      </c>
    </row>
    <row r="1956" spans="3:13" x14ac:dyDescent="0.25">
      <c r="C1956" s="15">
        <f t="shared" si="58"/>
        <v>44196</v>
      </c>
      <c r="D1956" s="35">
        <v>44194</v>
      </c>
      <c r="E1956" s="36">
        <v>395952.44</v>
      </c>
      <c r="F1956" s="36">
        <v>150023.59</v>
      </c>
      <c r="G1956" s="36">
        <v>245928.84</v>
      </c>
      <c r="H1956" s="36">
        <v>11</v>
      </c>
      <c r="I1956" s="36">
        <v>26.212499999999999</v>
      </c>
      <c r="J1956" s="36">
        <v>26.138000000000002</v>
      </c>
      <c r="K1956" s="36">
        <v>842.62</v>
      </c>
      <c r="L1956" s="36">
        <v>846.76</v>
      </c>
      <c r="M1956" s="36">
        <v>842.62</v>
      </c>
    </row>
    <row r="1957" spans="3:13" x14ac:dyDescent="0.25">
      <c r="C1957" s="15">
        <f t="shared" si="58"/>
        <v>44196</v>
      </c>
      <c r="D1957" s="35">
        <v>44193</v>
      </c>
      <c r="E1957" s="36">
        <v>395937.41</v>
      </c>
      <c r="F1957" s="36">
        <v>152688.10999999999</v>
      </c>
      <c r="G1957" s="36">
        <v>243249.31</v>
      </c>
      <c r="H1957" s="36">
        <v>53</v>
      </c>
      <c r="I1957" s="36">
        <v>26.2456</v>
      </c>
      <c r="J1957" s="36">
        <v>26.46</v>
      </c>
      <c r="K1957" s="36">
        <v>840.28</v>
      </c>
      <c r="L1957" s="36">
        <v>845.94</v>
      </c>
      <c r="M1957" s="36">
        <v>840.28</v>
      </c>
    </row>
    <row r="1958" spans="3:13" x14ac:dyDescent="0.25">
      <c r="C1958" s="15">
        <f t="shared" si="58"/>
        <v>44196</v>
      </c>
      <c r="D1958" s="35">
        <v>44192</v>
      </c>
      <c r="E1958" s="36">
        <v>395938.41</v>
      </c>
      <c r="F1958" s="36">
        <v>152688.10999999999</v>
      </c>
      <c r="G1958" s="36">
        <v>243250.3</v>
      </c>
      <c r="H1958" s="36">
        <v>0</v>
      </c>
      <c r="I1958" s="36">
        <v>25.829699999999999</v>
      </c>
      <c r="J1958" s="36">
        <v>25.811</v>
      </c>
      <c r="K1958" s="36">
        <v>814.45</v>
      </c>
      <c r="L1958" s="36">
        <v>823.02</v>
      </c>
      <c r="M1958" s="36">
        <v>814.45</v>
      </c>
    </row>
    <row r="1959" spans="3:13" x14ac:dyDescent="0.25">
      <c r="C1959" s="15">
        <f t="shared" si="58"/>
        <v>44196</v>
      </c>
      <c r="D1959" s="35">
        <v>44191</v>
      </c>
      <c r="E1959" s="36">
        <v>395938.41</v>
      </c>
      <c r="F1959" s="36">
        <v>152688.10999999999</v>
      </c>
      <c r="G1959" s="36">
        <v>243250.3</v>
      </c>
      <c r="H1959" s="36">
        <v>0</v>
      </c>
      <c r="I1959" s="36">
        <v>25.829699999999999</v>
      </c>
      <c r="J1959" s="36">
        <v>25.811</v>
      </c>
      <c r="K1959" s="36">
        <v>814.45</v>
      </c>
      <c r="L1959" s="36">
        <v>823.02</v>
      </c>
      <c r="M1959" s="36">
        <v>814.45</v>
      </c>
    </row>
    <row r="1960" spans="3:13" x14ac:dyDescent="0.25">
      <c r="C1960" s="15">
        <f t="shared" si="58"/>
        <v>44196</v>
      </c>
      <c r="D1960" s="35">
        <v>44190</v>
      </c>
      <c r="E1960" s="36">
        <v>395938.41</v>
      </c>
      <c r="F1960" s="36">
        <v>152688.10999999999</v>
      </c>
      <c r="G1960" s="36">
        <v>243250.3</v>
      </c>
      <c r="H1960" s="36">
        <v>0</v>
      </c>
      <c r="I1960" s="36">
        <v>25.829699999999999</v>
      </c>
      <c r="J1960" s="36">
        <v>25.811</v>
      </c>
      <c r="K1960" s="36">
        <v>814.45</v>
      </c>
      <c r="L1960" s="36">
        <v>823.02</v>
      </c>
      <c r="M1960" s="36">
        <v>814.45</v>
      </c>
    </row>
    <row r="1961" spans="3:13" x14ac:dyDescent="0.25">
      <c r="C1961" s="15">
        <f t="shared" si="58"/>
        <v>44196</v>
      </c>
      <c r="D1961" s="35">
        <v>44189</v>
      </c>
      <c r="E1961" s="36">
        <v>395938.41</v>
      </c>
      <c r="F1961" s="36">
        <v>152688.10999999999</v>
      </c>
      <c r="G1961" s="36">
        <v>243250.3</v>
      </c>
      <c r="H1961" s="36">
        <v>5</v>
      </c>
      <c r="I1961" s="36">
        <v>25.829699999999999</v>
      </c>
      <c r="J1961" s="36">
        <v>25.811</v>
      </c>
      <c r="K1961" s="36">
        <v>815.62</v>
      </c>
      <c r="L1961" s="36">
        <v>811.64</v>
      </c>
      <c r="M1961" s="36">
        <v>815.62</v>
      </c>
    </row>
    <row r="1962" spans="3:13" x14ac:dyDescent="0.25">
      <c r="C1962" s="15">
        <f t="shared" si="58"/>
        <v>44196</v>
      </c>
      <c r="D1962" s="35">
        <v>44188</v>
      </c>
      <c r="E1962" s="36">
        <v>395349.72</v>
      </c>
      <c r="F1962" s="36">
        <v>152688.10999999999</v>
      </c>
      <c r="G1962" s="36">
        <v>242661.61</v>
      </c>
      <c r="H1962" s="36">
        <v>77</v>
      </c>
      <c r="I1962" s="36">
        <v>25.542000000000002</v>
      </c>
      <c r="J1962" s="36">
        <v>25.824000000000002</v>
      </c>
      <c r="K1962" s="36">
        <v>811.69</v>
      </c>
      <c r="L1962" s="36">
        <v>806.18</v>
      </c>
      <c r="M1962" s="36">
        <v>811.69</v>
      </c>
    </row>
    <row r="1963" spans="3:13" x14ac:dyDescent="0.25">
      <c r="C1963" s="15">
        <f t="shared" si="58"/>
        <v>44196</v>
      </c>
      <c r="D1963" s="35">
        <v>44187</v>
      </c>
      <c r="E1963" s="36">
        <v>395350.72</v>
      </c>
      <c r="F1963" s="36">
        <v>152688.10999999999</v>
      </c>
      <c r="G1963" s="36">
        <v>242662.63</v>
      </c>
      <c r="H1963" s="36">
        <v>8</v>
      </c>
      <c r="I1963" s="36">
        <v>25.186900000000001</v>
      </c>
      <c r="J1963" s="36">
        <v>25.434000000000001</v>
      </c>
      <c r="K1963" s="36">
        <v>828.07</v>
      </c>
      <c r="L1963" s="36">
        <v>864.6</v>
      </c>
      <c r="M1963" s="36">
        <v>828.07</v>
      </c>
    </row>
    <row r="1964" spans="3:13" x14ac:dyDescent="0.25">
      <c r="C1964" s="15">
        <f t="shared" si="58"/>
        <v>44196</v>
      </c>
      <c r="D1964" s="35">
        <v>44186</v>
      </c>
      <c r="E1964" s="36">
        <v>395360.5</v>
      </c>
      <c r="F1964" s="36">
        <v>151574.01999999999</v>
      </c>
      <c r="G1964" s="36">
        <v>243786.52</v>
      </c>
      <c r="H1964" s="36">
        <v>345</v>
      </c>
      <c r="I1964" s="36">
        <v>26.169699999999999</v>
      </c>
      <c r="J1964" s="36">
        <v>26.277999999999999</v>
      </c>
      <c r="K1964" s="36">
        <v>840.18</v>
      </c>
      <c r="L1964" s="36">
        <v>863.69</v>
      </c>
      <c r="M1964" s="36">
        <v>840.18</v>
      </c>
    </row>
    <row r="1965" spans="3:13" x14ac:dyDescent="0.25">
      <c r="C1965" s="15">
        <f t="shared" si="58"/>
        <v>44196</v>
      </c>
      <c r="D1965" s="35">
        <v>44185</v>
      </c>
      <c r="E1965" s="36">
        <v>393984.09</v>
      </c>
      <c r="F1965" s="36">
        <v>151675.45000000001</v>
      </c>
      <c r="G1965" s="36">
        <v>242308.66</v>
      </c>
      <c r="H1965" s="36">
        <v>0</v>
      </c>
      <c r="I1965" s="36">
        <v>25.811199999999999</v>
      </c>
      <c r="J1965" s="36">
        <v>25.949000000000002</v>
      </c>
      <c r="K1965" s="36">
        <v>816.67</v>
      </c>
      <c r="L1965" s="36">
        <v>786.39</v>
      </c>
      <c r="M1965" s="36">
        <v>816.67</v>
      </c>
    </row>
    <row r="1966" spans="3:13" x14ac:dyDescent="0.25">
      <c r="C1966" s="15">
        <f t="shared" si="58"/>
        <v>44196</v>
      </c>
      <c r="D1966" s="35">
        <v>44184</v>
      </c>
      <c r="E1966" s="36">
        <v>393984.09</v>
      </c>
      <c r="F1966" s="36">
        <v>151675.45000000001</v>
      </c>
      <c r="G1966" s="36">
        <v>242308.66</v>
      </c>
      <c r="H1966" s="36">
        <v>0</v>
      </c>
      <c r="I1966" s="36">
        <v>25.811199999999999</v>
      </c>
      <c r="J1966" s="36">
        <v>25.949000000000002</v>
      </c>
      <c r="K1966" s="36">
        <v>816.67</v>
      </c>
      <c r="L1966" s="36">
        <v>786.39</v>
      </c>
      <c r="M1966" s="36">
        <v>816.67</v>
      </c>
    </row>
    <row r="1967" spans="3:13" x14ac:dyDescent="0.25">
      <c r="C1967" s="15">
        <f t="shared" si="58"/>
        <v>44196</v>
      </c>
      <c r="D1967" s="35">
        <v>44183</v>
      </c>
      <c r="E1967" s="36">
        <v>393984.09</v>
      </c>
      <c r="F1967" s="36">
        <v>151675.45000000001</v>
      </c>
      <c r="G1967" s="36">
        <v>242308.66</v>
      </c>
      <c r="H1967" s="36">
        <v>0</v>
      </c>
      <c r="I1967" s="36">
        <v>25.811199999999999</v>
      </c>
      <c r="J1967" s="36">
        <v>25.949000000000002</v>
      </c>
      <c r="K1967" s="36">
        <v>816.67</v>
      </c>
      <c r="L1967" s="36">
        <v>786.39</v>
      </c>
      <c r="M1967" s="36">
        <v>816.67</v>
      </c>
    </row>
    <row r="1968" spans="3:13" x14ac:dyDescent="0.25">
      <c r="C1968" s="15">
        <f t="shared" si="58"/>
        <v>44196</v>
      </c>
      <c r="D1968" s="35">
        <v>44182</v>
      </c>
      <c r="E1968" s="36">
        <v>393412.22</v>
      </c>
      <c r="F1968" s="36">
        <v>151093.57999999999</v>
      </c>
      <c r="G1968" s="36">
        <v>242318.63</v>
      </c>
      <c r="H1968" s="36">
        <v>0</v>
      </c>
      <c r="I1968" s="36">
        <v>26.0624</v>
      </c>
      <c r="J1968" s="36">
        <v>26.1</v>
      </c>
      <c r="K1968" s="36">
        <v>798.64</v>
      </c>
      <c r="L1968" s="36">
        <v>787.16</v>
      </c>
      <c r="M1968" s="36">
        <v>798.64</v>
      </c>
    </row>
    <row r="1969" spans="3:13" x14ac:dyDescent="0.25">
      <c r="C1969" s="15">
        <f t="shared" si="58"/>
        <v>44196</v>
      </c>
      <c r="D1969" s="35">
        <v>44181</v>
      </c>
      <c r="E1969" s="36">
        <v>393427.84</v>
      </c>
      <c r="F1969" s="36">
        <v>150304.14000000001</v>
      </c>
      <c r="G1969" s="36">
        <v>243123.7</v>
      </c>
      <c r="H1969" s="36">
        <v>181</v>
      </c>
      <c r="I1969" s="36">
        <v>25.3279</v>
      </c>
      <c r="J1969" s="36">
        <v>24.984999999999999</v>
      </c>
      <c r="K1969" s="36">
        <v>779.15</v>
      </c>
      <c r="L1969" s="36">
        <v>787.26</v>
      </c>
      <c r="M1969" s="36">
        <v>779.15</v>
      </c>
    </row>
    <row r="1970" spans="3:13" x14ac:dyDescent="0.25">
      <c r="C1970" s="15">
        <f t="shared" si="58"/>
        <v>44196</v>
      </c>
      <c r="D1970" s="35">
        <v>44180</v>
      </c>
      <c r="E1970" s="36">
        <v>393429.84</v>
      </c>
      <c r="F1970" s="36">
        <v>150304.14000000001</v>
      </c>
      <c r="G1970" s="36">
        <v>243125.7</v>
      </c>
      <c r="H1970" s="36">
        <v>277</v>
      </c>
      <c r="I1970" s="36">
        <v>24.494499999999999</v>
      </c>
      <c r="J1970" s="36">
        <v>24.581</v>
      </c>
      <c r="K1970" s="36">
        <v>760.62</v>
      </c>
      <c r="L1970" s="36">
        <v>754.66</v>
      </c>
      <c r="M1970" s="36">
        <v>760.62</v>
      </c>
    </row>
    <row r="1971" spans="3:13" x14ac:dyDescent="0.25">
      <c r="C1971" s="15">
        <f t="shared" si="58"/>
        <v>44196</v>
      </c>
      <c r="D1971" s="35">
        <v>44179</v>
      </c>
      <c r="E1971" s="36">
        <v>393230.72</v>
      </c>
      <c r="F1971" s="36">
        <v>148374.23000000001</v>
      </c>
      <c r="G1971" s="36">
        <v>244856.48</v>
      </c>
      <c r="H1971" s="36">
        <v>146</v>
      </c>
      <c r="I1971" s="36">
        <v>23.838799999999999</v>
      </c>
      <c r="J1971" s="36">
        <v>23.984999999999999</v>
      </c>
      <c r="K1971" s="36">
        <v>755.71</v>
      </c>
      <c r="L1971" s="36">
        <v>753.42</v>
      </c>
      <c r="M1971" s="36">
        <v>755.71</v>
      </c>
    </row>
    <row r="1972" spans="3:13" x14ac:dyDescent="0.25">
      <c r="C1972" s="15">
        <f t="shared" si="58"/>
        <v>44196</v>
      </c>
      <c r="D1972" s="35">
        <v>44178</v>
      </c>
      <c r="E1972" s="36">
        <v>393834.47</v>
      </c>
      <c r="F1972" s="36">
        <v>147785.29999999999</v>
      </c>
      <c r="G1972" s="36">
        <v>246049.16</v>
      </c>
      <c r="H1972" s="36">
        <v>0</v>
      </c>
      <c r="I1972" s="36">
        <v>23.950500000000002</v>
      </c>
      <c r="J1972" s="36">
        <v>24.032</v>
      </c>
      <c r="K1972" s="36">
        <v>759.36</v>
      </c>
      <c r="L1972" s="36">
        <v>753.86</v>
      </c>
      <c r="M1972" s="36">
        <v>759.36</v>
      </c>
    </row>
    <row r="1973" spans="3:13" x14ac:dyDescent="0.25">
      <c r="C1973" s="15">
        <f t="shared" si="58"/>
        <v>44196</v>
      </c>
      <c r="D1973" s="35">
        <v>44177</v>
      </c>
      <c r="E1973" s="36">
        <v>393834.47</v>
      </c>
      <c r="F1973" s="36">
        <v>147785.29999999999</v>
      </c>
      <c r="G1973" s="36">
        <v>246049.16</v>
      </c>
      <c r="H1973" s="36">
        <v>0</v>
      </c>
      <c r="I1973" s="36">
        <v>23.950500000000002</v>
      </c>
      <c r="J1973" s="36">
        <v>24.032</v>
      </c>
      <c r="K1973" s="36">
        <v>759.36</v>
      </c>
      <c r="L1973" s="36">
        <v>753.86</v>
      </c>
      <c r="M1973" s="36">
        <v>759.36</v>
      </c>
    </row>
    <row r="1974" spans="3:13" x14ac:dyDescent="0.25">
      <c r="C1974" s="15">
        <f t="shared" si="58"/>
        <v>44196</v>
      </c>
      <c r="D1974" s="35">
        <v>44176</v>
      </c>
      <c r="E1974" s="36">
        <v>393834.47</v>
      </c>
      <c r="F1974" s="36">
        <v>147785.29999999999</v>
      </c>
      <c r="G1974" s="36">
        <v>246049.16</v>
      </c>
      <c r="H1974" s="36">
        <v>62</v>
      </c>
      <c r="I1974" s="36">
        <v>23.950500000000002</v>
      </c>
      <c r="J1974" s="36">
        <v>24.032</v>
      </c>
      <c r="K1974" s="36">
        <v>759.36</v>
      </c>
      <c r="L1974" s="36">
        <v>753.86</v>
      </c>
      <c r="M1974" s="36">
        <v>759.36</v>
      </c>
    </row>
    <row r="1975" spans="3:13" x14ac:dyDescent="0.25">
      <c r="C1975" s="15">
        <f t="shared" si="58"/>
        <v>44196</v>
      </c>
      <c r="D1975" s="35">
        <v>44175</v>
      </c>
      <c r="E1975" s="36">
        <v>391922.25</v>
      </c>
      <c r="F1975" s="36">
        <v>147205.89000000001</v>
      </c>
      <c r="G1975" s="36">
        <v>244716.38</v>
      </c>
      <c r="H1975" s="36">
        <v>0</v>
      </c>
      <c r="I1975" s="36">
        <v>24.0014</v>
      </c>
      <c r="J1975" s="36">
        <v>24.030999999999999</v>
      </c>
      <c r="K1975" s="36">
        <v>760.53</v>
      </c>
      <c r="L1975" s="36">
        <v>762.52</v>
      </c>
      <c r="M1975" s="36">
        <v>760.53</v>
      </c>
    </row>
    <row r="1976" spans="3:13" x14ac:dyDescent="0.25">
      <c r="C1976" s="15">
        <f t="shared" si="58"/>
        <v>44196</v>
      </c>
      <c r="D1976" s="35">
        <v>44174</v>
      </c>
      <c r="E1976" s="36">
        <v>391923.09</v>
      </c>
      <c r="F1976" s="36">
        <v>146707.81</v>
      </c>
      <c r="G1976" s="36">
        <v>245215.31</v>
      </c>
      <c r="H1976" s="36">
        <v>80</v>
      </c>
      <c r="I1976" s="36">
        <v>23.9495</v>
      </c>
      <c r="J1976" s="36">
        <v>23.93</v>
      </c>
      <c r="K1976" s="36">
        <v>772.37</v>
      </c>
      <c r="L1976" s="36">
        <v>782.46</v>
      </c>
      <c r="M1976" s="36">
        <v>772.37</v>
      </c>
    </row>
    <row r="1977" spans="3:13" x14ac:dyDescent="0.25">
      <c r="C1977" s="15">
        <f t="shared" si="58"/>
        <v>44196</v>
      </c>
      <c r="D1977" s="35">
        <v>44173</v>
      </c>
      <c r="E1977" s="36">
        <v>391625.72</v>
      </c>
      <c r="F1977" s="36">
        <v>146405.38</v>
      </c>
      <c r="G1977" s="36">
        <v>245220.36</v>
      </c>
      <c r="H1977" s="36">
        <v>132</v>
      </c>
      <c r="I1977" s="36">
        <v>24.553999999999998</v>
      </c>
      <c r="J1977" s="36">
        <v>24.684000000000001</v>
      </c>
      <c r="K1977" s="36">
        <v>768.54</v>
      </c>
      <c r="L1977" s="36">
        <v>783.69</v>
      </c>
      <c r="M1977" s="36">
        <v>768.54</v>
      </c>
    </row>
    <row r="1978" spans="3:13" x14ac:dyDescent="0.25">
      <c r="C1978" s="15">
        <f t="shared" si="58"/>
        <v>44196</v>
      </c>
      <c r="D1978" s="35">
        <v>44172</v>
      </c>
      <c r="E1978" s="36">
        <v>391474.63</v>
      </c>
      <c r="F1978" s="36">
        <v>149997.95000000001</v>
      </c>
      <c r="G1978" s="36">
        <v>241476.66</v>
      </c>
      <c r="H1978" s="36">
        <v>71</v>
      </c>
      <c r="I1978" s="36">
        <v>24.485099999999999</v>
      </c>
      <c r="J1978" s="36">
        <v>24.741</v>
      </c>
      <c r="K1978" s="36">
        <v>763.27</v>
      </c>
      <c r="L1978" s="36">
        <v>767.71</v>
      </c>
      <c r="M1978" s="36">
        <v>763.27</v>
      </c>
    </row>
    <row r="1979" spans="3:13" x14ac:dyDescent="0.25">
      <c r="C1979" s="15">
        <f t="shared" si="58"/>
        <v>44196</v>
      </c>
      <c r="D1979" s="35">
        <v>44171</v>
      </c>
      <c r="E1979" s="36">
        <v>390913.03</v>
      </c>
      <c r="F1979" s="36">
        <v>149198.04999999999</v>
      </c>
      <c r="G1979" s="36">
        <v>241714.98</v>
      </c>
      <c r="H1979" s="36">
        <v>0</v>
      </c>
      <c r="I1979" s="36">
        <v>24.184999999999999</v>
      </c>
      <c r="J1979" s="36">
        <v>24.202999999999999</v>
      </c>
      <c r="K1979" s="36">
        <v>761.68</v>
      </c>
      <c r="L1979" s="36">
        <v>767.5</v>
      </c>
      <c r="M1979" s="36">
        <v>761.68</v>
      </c>
    </row>
    <row r="1980" spans="3:13" x14ac:dyDescent="0.25">
      <c r="C1980" s="15">
        <f t="shared" si="58"/>
        <v>44196</v>
      </c>
      <c r="D1980" s="35">
        <v>44170</v>
      </c>
      <c r="E1980" s="36">
        <v>390913.03</v>
      </c>
      <c r="F1980" s="36">
        <v>149198.04999999999</v>
      </c>
      <c r="G1980" s="36">
        <v>241714.98</v>
      </c>
      <c r="H1980" s="36">
        <v>0</v>
      </c>
      <c r="I1980" s="36">
        <v>24.184999999999999</v>
      </c>
      <c r="J1980" s="36">
        <v>24.202999999999999</v>
      </c>
      <c r="K1980" s="36">
        <v>761.68</v>
      </c>
      <c r="L1980" s="36">
        <v>767.5</v>
      </c>
      <c r="M1980" s="36">
        <v>761.68</v>
      </c>
    </row>
    <row r="1981" spans="3:13" x14ac:dyDescent="0.25">
      <c r="C1981" s="15">
        <f t="shared" si="58"/>
        <v>44196</v>
      </c>
      <c r="D1981" s="35">
        <v>44169</v>
      </c>
      <c r="E1981" s="36">
        <v>390913.03</v>
      </c>
      <c r="F1981" s="36">
        <v>149198.04999999999</v>
      </c>
      <c r="G1981" s="36">
        <v>241714.98</v>
      </c>
      <c r="H1981" s="36">
        <v>237</v>
      </c>
      <c r="I1981" s="36">
        <v>24.184999999999999</v>
      </c>
      <c r="J1981" s="36">
        <v>24.202999999999999</v>
      </c>
      <c r="K1981" s="36">
        <v>761.68</v>
      </c>
      <c r="L1981" s="36">
        <v>767.5</v>
      </c>
      <c r="M1981" s="36">
        <v>761.68</v>
      </c>
    </row>
    <row r="1982" spans="3:13" x14ac:dyDescent="0.25">
      <c r="C1982" s="15">
        <f t="shared" si="58"/>
        <v>44196</v>
      </c>
      <c r="D1982" s="35">
        <v>44168</v>
      </c>
      <c r="E1982" s="36">
        <v>390317.63</v>
      </c>
      <c r="F1982" s="36">
        <v>148601.70000000001</v>
      </c>
      <c r="G1982" s="36">
        <v>241715.95</v>
      </c>
      <c r="H1982" s="36">
        <v>57</v>
      </c>
      <c r="I1982" s="36">
        <v>24.065000000000001</v>
      </c>
      <c r="J1982" s="36">
        <v>24.087</v>
      </c>
      <c r="K1982" s="36">
        <v>757.92</v>
      </c>
      <c r="L1982" s="36">
        <v>721.55</v>
      </c>
      <c r="M1982" s="36">
        <v>757.92</v>
      </c>
    </row>
    <row r="1983" spans="3:13" x14ac:dyDescent="0.25">
      <c r="C1983" s="15">
        <f t="shared" si="58"/>
        <v>44196</v>
      </c>
      <c r="D1983" s="35">
        <v>44167</v>
      </c>
      <c r="E1983" s="36">
        <v>389235.78</v>
      </c>
      <c r="F1983" s="36">
        <v>145846.51999999999</v>
      </c>
      <c r="G1983" s="36">
        <v>243389.25</v>
      </c>
      <c r="H1983" s="36">
        <v>1829</v>
      </c>
      <c r="I1983" s="36">
        <v>24.102799999999998</v>
      </c>
      <c r="J1983" s="36">
        <v>24.024999999999999</v>
      </c>
      <c r="K1983" s="36">
        <v>748.9</v>
      </c>
      <c r="L1983" s="36">
        <v>719.34</v>
      </c>
      <c r="M1983" s="36">
        <v>748.9</v>
      </c>
    </row>
    <row r="1984" spans="3:13" x14ac:dyDescent="0.25">
      <c r="C1984" s="15">
        <f t="shared" si="58"/>
        <v>44196</v>
      </c>
      <c r="D1984" s="35">
        <v>44166</v>
      </c>
      <c r="E1984" s="36">
        <v>389244.19</v>
      </c>
      <c r="F1984" s="36">
        <v>145504.10999999999</v>
      </c>
      <c r="G1984" s="36">
        <v>243740.09</v>
      </c>
      <c r="H1984" s="36">
        <v>998</v>
      </c>
      <c r="I1984" s="36">
        <v>24.002099999999999</v>
      </c>
      <c r="J1984" s="36">
        <v>24.033000000000001</v>
      </c>
      <c r="K1984" s="36">
        <v>713.75</v>
      </c>
      <c r="L1984" s="36">
        <v>718.32</v>
      </c>
      <c r="M1984" s="36">
        <v>713.75</v>
      </c>
    </row>
    <row r="1985" spans="3:13" x14ac:dyDescent="0.25">
      <c r="C1985" s="15">
        <f t="shared" si="58"/>
        <v>44196</v>
      </c>
      <c r="D1985" s="35">
        <v>44165</v>
      </c>
      <c r="E1985" s="36">
        <v>388052</v>
      </c>
      <c r="F1985" s="36">
        <v>144313.1</v>
      </c>
      <c r="G1985" s="36">
        <v>243738.9</v>
      </c>
      <c r="H1985" s="36">
        <v>3599</v>
      </c>
      <c r="I1985" s="36">
        <v>22.643999999999998</v>
      </c>
      <c r="J1985" s="36">
        <v>22.533999999999999</v>
      </c>
      <c r="K1985" s="36">
        <v>711.37</v>
      </c>
      <c r="L1985" s="36">
        <v>706.2</v>
      </c>
      <c r="M1985" s="36">
        <v>711.37</v>
      </c>
    </row>
    <row r="1986" spans="3:13" x14ac:dyDescent="0.25">
      <c r="C1986" s="15">
        <f t="shared" si="58"/>
        <v>44165</v>
      </c>
      <c r="D1986" s="35">
        <v>44164</v>
      </c>
      <c r="E1986" s="36">
        <v>387291.8</v>
      </c>
      <c r="F1986" s="36">
        <v>144151.9</v>
      </c>
      <c r="G1986" s="36">
        <v>243139.9</v>
      </c>
      <c r="H1986" s="36">
        <v>0</v>
      </c>
      <c r="I1986" s="36">
        <v>22.573899999999998</v>
      </c>
      <c r="J1986" s="36">
        <v>22.553000000000001</v>
      </c>
      <c r="K1986" s="36">
        <v>737.45</v>
      </c>
      <c r="L1986" s="36">
        <v>765.87</v>
      </c>
      <c r="M1986" s="36">
        <v>737.45</v>
      </c>
    </row>
    <row r="1987" spans="3:13" x14ac:dyDescent="0.25">
      <c r="C1987" s="15">
        <f t="shared" si="58"/>
        <v>44165</v>
      </c>
      <c r="D1987" s="35">
        <v>44163</v>
      </c>
      <c r="E1987" s="36">
        <v>387291.8</v>
      </c>
      <c r="F1987" s="36">
        <v>144151.9</v>
      </c>
      <c r="G1987" s="36">
        <v>243139.9</v>
      </c>
      <c r="H1987" s="36">
        <v>0</v>
      </c>
      <c r="I1987" s="36">
        <v>22.573899999999998</v>
      </c>
      <c r="J1987" s="36">
        <v>22.553000000000001</v>
      </c>
      <c r="K1987" s="36">
        <v>737.45</v>
      </c>
      <c r="L1987" s="36">
        <v>765.87</v>
      </c>
      <c r="M1987" s="36">
        <v>737.45</v>
      </c>
    </row>
    <row r="1988" spans="3:13" x14ac:dyDescent="0.25">
      <c r="C1988" s="15">
        <f t="shared" si="58"/>
        <v>44165</v>
      </c>
      <c r="D1988" s="35">
        <v>44162</v>
      </c>
      <c r="E1988" s="36">
        <v>387291.8</v>
      </c>
      <c r="F1988" s="36">
        <v>144151.9</v>
      </c>
      <c r="G1988" s="36">
        <v>243139.9</v>
      </c>
      <c r="H1988" s="36">
        <v>1169</v>
      </c>
      <c r="I1988" s="36">
        <v>22.573899999999998</v>
      </c>
      <c r="J1988" s="36">
        <v>22.553000000000001</v>
      </c>
      <c r="K1988" s="36">
        <v>737.45</v>
      </c>
      <c r="L1988" s="36">
        <v>765.87</v>
      </c>
      <c r="M1988" s="36">
        <v>737.45</v>
      </c>
    </row>
    <row r="1989" spans="3:13" x14ac:dyDescent="0.25">
      <c r="C1989" s="15">
        <f t="shared" si="58"/>
        <v>44165</v>
      </c>
      <c r="D1989" s="35">
        <v>44161</v>
      </c>
      <c r="E1989" s="36">
        <v>385671.1</v>
      </c>
      <c r="F1989" s="36">
        <v>143511.79999999999</v>
      </c>
      <c r="G1989" s="36">
        <v>242159.3</v>
      </c>
      <c r="H1989" s="36">
        <v>0</v>
      </c>
      <c r="I1989" s="36">
        <v>23.4193</v>
      </c>
      <c r="J1989" s="36">
        <v>23.361999999999998</v>
      </c>
      <c r="K1989" s="36">
        <v>739.25</v>
      </c>
      <c r="L1989" s="36">
        <v>766.17</v>
      </c>
      <c r="M1989" s="36">
        <v>739.25</v>
      </c>
    </row>
    <row r="1990" spans="3:13" x14ac:dyDescent="0.25">
      <c r="C1990" s="15">
        <f t="shared" si="58"/>
        <v>44165</v>
      </c>
      <c r="D1990" s="35">
        <v>44160</v>
      </c>
      <c r="E1990" s="36">
        <v>385671.1</v>
      </c>
      <c r="F1990" s="36">
        <v>143511.79999999999</v>
      </c>
      <c r="G1990" s="36">
        <v>242159.3</v>
      </c>
      <c r="H1990" s="36">
        <v>2</v>
      </c>
      <c r="I1990" s="36">
        <v>23.3568</v>
      </c>
      <c r="J1990" s="36">
        <v>23.361999999999998</v>
      </c>
      <c r="K1990" s="36">
        <v>734.61</v>
      </c>
      <c r="L1990" s="36">
        <v>765.77</v>
      </c>
      <c r="M1990" s="36">
        <v>734.61</v>
      </c>
    </row>
    <row r="1991" spans="3:13" x14ac:dyDescent="0.25">
      <c r="C1991" s="15">
        <f t="shared" si="58"/>
        <v>44165</v>
      </c>
      <c r="D1991" s="35">
        <v>44159</v>
      </c>
      <c r="E1991" s="36">
        <v>384542.6</v>
      </c>
      <c r="F1991" s="36">
        <v>143942.70000000001</v>
      </c>
      <c r="G1991" s="36">
        <v>240599.8</v>
      </c>
      <c r="H1991" s="36">
        <v>2</v>
      </c>
      <c r="I1991" s="36">
        <v>23.268999999999998</v>
      </c>
      <c r="J1991" s="36">
        <v>23.3</v>
      </c>
      <c r="K1991" s="36">
        <v>745.96</v>
      </c>
      <c r="L1991" s="36">
        <v>764.32</v>
      </c>
      <c r="M1991" s="36">
        <v>745.96</v>
      </c>
    </row>
    <row r="1992" spans="3:13" x14ac:dyDescent="0.25">
      <c r="C1992" s="15">
        <f t="shared" si="58"/>
        <v>44165</v>
      </c>
      <c r="D1992" s="35">
        <v>44158</v>
      </c>
      <c r="E1992" s="36">
        <v>384003.6</v>
      </c>
      <c r="F1992" s="36">
        <v>143942.70000000001</v>
      </c>
      <c r="G1992" s="36">
        <v>240060.79999999999</v>
      </c>
      <c r="H1992" s="36">
        <v>1</v>
      </c>
      <c r="I1992" s="36">
        <v>23.595700000000001</v>
      </c>
      <c r="J1992" s="36">
        <v>23.632999999999999</v>
      </c>
      <c r="K1992" s="36">
        <v>767.39</v>
      </c>
      <c r="L1992" s="36">
        <v>764.96</v>
      </c>
      <c r="M1992" s="36">
        <v>767.39</v>
      </c>
    </row>
    <row r="1993" spans="3:13" x14ac:dyDescent="0.25">
      <c r="C1993" s="15">
        <f t="shared" si="58"/>
        <v>44165</v>
      </c>
      <c r="D1993" s="35">
        <v>44157</v>
      </c>
      <c r="E1993" s="36">
        <v>383425.2</v>
      </c>
      <c r="F1993" s="36">
        <v>143364.29999999999</v>
      </c>
      <c r="G1993" s="36">
        <v>240060.9</v>
      </c>
      <c r="H1993" s="36">
        <v>0</v>
      </c>
      <c r="I1993" s="36">
        <v>24.175899999999999</v>
      </c>
      <c r="J1993" s="36">
        <v>24.363</v>
      </c>
      <c r="K1993" s="36">
        <v>761.24</v>
      </c>
      <c r="L1993" s="36">
        <v>767.64</v>
      </c>
      <c r="M1993" s="36">
        <v>761.24</v>
      </c>
    </row>
    <row r="1994" spans="3:13" x14ac:dyDescent="0.25">
      <c r="C1994" s="15">
        <f t="shared" si="58"/>
        <v>44165</v>
      </c>
      <c r="D1994" s="35">
        <v>44156</v>
      </c>
      <c r="E1994" s="36">
        <v>383425.2</v>
      </c>
      <c r="F1994" s="36">
        <v>143364.29999999999</v>
      </c>
      <c r="G1994" s="36">
        <v>240060.9</v>
      </c>
      <c r="H1994" s="36">
        <v>0</v>
      </c>
      <c r="I1994" s="36">
        <v>24.175899999999999</v>
      </c>
      <c r="J1994" s="36">
        <v>24.363</v>
      </c>
      <c r="K1994" s="36">
        <v>761.24</v>
      </c>
      <c r="L1994" s="36">
        <v>767.64</v>
      </c>
      <c r="M1994" s="36">
        <v>761.24</v>
      </c>
    </row>
    <row r="1995" spans="3:13" x14ac:dyDescent="0.25">
      <c r="C1995" s="15">
        <f t="shared" si="58"/>
        <v>44165</v>
      </c>
      <c r="D1995" s="35">
        <v>44155</v>
      </c>
      <c r="E1995" s="36">
        <v>383425.2</v>
      </c>
      <c r="F1995" s="36">
        <v>143364.29999999999</v>
      </c>
      <c r="G1995" s="36">
        <v>240060.9</v>
      </c>
      <c r="H1995" s="36">
        <v>0</v>
      </c>
      <c r="I1995" s="36">
        <v>24.175899999999999</v>
      </c>
      <c r="J1995" s="36">
        <v>24.363</v>
      </c>
      <c r="K1995" s="36">
        <v>761.24</v>
      </c>
      <c r="L1995" s="36">
        <v>767.64</v>
      </c>
      <c r="M1995" s="36">
        <v>761.24</v>
      </c>
    </row>
    <row r="1996" spans="3:13" x14ac:dyDescent="0.25">
      <c r="C1996" s="15">
        <f t="shared" si="58"/>
        <v>44165</v>
      </c>
      <c r="D1996" s="35">
        <v>44154</v>
      </c>
      <c r="E1996" s="36">
        <v>382879.1</v>
      </c>
      <c r="F1996" s="36">
        <v>143364.29999999999</v>
      </c>
      <c r="G1996" s="36">
        <v>239514.8</v>
      </c>
      <c r="H1996" s="36">
        <v>116</v>
      </c>
      <c r="I1996" s="36">
        <v>24.0519</v>
      </c>
      <c r="J1996" s="36">
        <v>24.047999999999998</v>
      </c>
      <c r="K1996" s="36">
        <v>767.64</v>
      </c>
      <c r="L1996" s="36">
        <v>765.21</v>
      </c>
      <c r="M1996" s="36">
        <v>767.64</v>
      </c>
    </row>
    <row r="1997" spans="3:13" x14ac:dyDescent="0.25">
      <c r="C1997" s="15">
        <f t="shared" si="58"/>
        <v>44165</v>
      </c>
      <c r="D1997" s="35">
        <v>44153</v>
      </c>
      <c r="E1997" s="36">
        <v>383087.6</v>
      </c>
      <c r="F1997" s="36">
        <v>143364.29999999999</v>
      </c>
      <c r="G1997" s="36">
        <v>239723.2</v>
      </c>
      <c r="H1997" s="36">
        <v>19</v>
      </c>
      <c r="I1997" s="36">
        <v>24.336500000000001</v>
      </c>
      <c r="J1997" s="36">
        <v>24.448</v>
      </c>
      <c r="K1997" s="36">
        <v>778.43</v>
      </c>
      <c r="L1997" s="36">
        <v>794.13</v>
      </c>
      <c r="M1997" s="36">
        <v>778.43</v>
      </c>
    </row>
    <row r="1998" spans="3:13" x14ac:dyDescent="0.25">
      <c r="C1998" s="15">
        <f t="shared" si="58"/>
        <v>44165</v>
      </c>
      <c r="D1998" s="35">
        <v>44152</v>
      </c>
      <c r="E1998" s="36">
        <v>383246.4</v>
      </c>
      <c r="F1998" s="36">
        <v>143364.29999999999</v>
      </c>
      <c r="G1998" s="36">
        <v>239882.1</v>
      </c>
      <c r="H1998" s="36">
        <v>0</v>
      </c>
      <c r="I1998" s="36">
        <v>24.491</v>
      </c>
      <c r="J1998" s="36">
        <v>24.651</v>
      </c>
      <c r="K1998" s="36">
        <v>779.95</v>
      </c>
      <c r="L1998" s="36">
        <v>794.59</v>
      </c>
      <c r="M1998" s="36">
        <v>779.95</v>
      </c>
    </row>
    <row r="1999" spans="3:13" x14ac:dyDescent="0.25">
      <c r="C1999" s="15">
        <f t="shared" si="58"/>
        <v>44165</v>
      </c>
      <c r="D1999" s="35">
        <v>44151</v>
      </c>
      <c r="E1999" s="36">
        <v>383248.9</v>
      </c>
      <c r="F1999" s="36">
        <v>143364.29999999999</v>
      </c>
      <c r="G1999" s="36">
        <v>239884.6</v>
      </c>
      <c r="H1999" s="36">
        <v>0</v>
      </c>
      <c r="I1999" s="36">
        <v>24.770499999999998</v>
      </c>
      <c r="J1999" s="36">
        <v>24.802</v>
      </c>
      <c r="K1999" s="36">
        <v>785.75</v>
      </c>
      <c r="L1999" s="36">
        <v>791.22</v>
      </c>
      <c r="M1999" s="36">
        <v>785.75</v>
      </c>
    </row>
    <row r="2000" spans="3:13" x14ac:dyDescent="0.25">
      <c r="C2000" s="15">
        <f t="shared" si="58"/>
        <v>44165</v>
      </c>
      <c r="D2000" s="35">
        <v>44150</v>
      </c>
      <c r="E2000" s="36">
        <v>384451</v>
      </c>
      <c r="F2000" s="36">
        <v>135647.6</v>
      </c>
      <c r="G2000" s="36">
        <v>248803.4</v>
      </c>
      <c r="H2000" s="36">
        <v>0</v>
      </c>
      <c r="I2000" s="36">
        <v>24.67</v>
      </c>
      <c r="J2000" s="36">
        <v>24.774999999999999</v>
      </c>
      <c r="K2000" s="36">
        <v>766.06</v>
      </c>
      <c r="L2000" s="36">
        <v>772.27</v>
      </c>
      <c r="M2000" s="36">
        <v>766.06</v>
      </c>
    </row>
    <row r="2001" spans="3:13" x14ac:dyDescent="0.25">
      <c r="C2001" s="15">
        <f t="shared" si="58"/>
        <v>44165</v>
      </c>
      <c r="D2001" s="35">
        <v>44149</v>
      </c>
      <c r="E2001" s="36">
        <v>384451</v>
      </c>
      <c r="F2001" s="36">
        <v>135647.6</v>
      </c>
      <c r="G2001" s="36">
        <v>248803.4</v>
      </c>
      <c r="H2001" s="36">
        <v>0</v>
      </c>
      <c r="I2001" s="36">
        <v>24.67</v>
      </c>
      <c r="J2001" s="36">
        <v>24.774999999999999</v>
      </c>
      <c r="K2001" s="36">
        <v>766.06</v>
      </c>
      <c r="L2001" s="36">
        <v>772.27</v>
      </c>
      <c r="M2001" s="36">
        <v>766.06</v>
      </c>
    </row>
    <row r="2002" spans="3:13" x14ac:dyDescent="0.25">
      <c r="C2002" s="15">
        <f t="shared" si="58"/>
        <v>44165</v>
      </c>
      <c r="D2002" s="35">
        <v>44148</v>
      </c>
      <c r="E2002" s="36">
        <v>384451</v>
      </c>
      <c r="F2002" s="36">
        <v>135647.6</v>
      </c>
      <c r="G2002" s="36">
        <v>248803.4</v>
      </c>
      <c r="H2002" s="36">
        <v>0</v>
      </c>
      <c r="I2002" s="36">
        <v>24.67</v>
      </c>
      <c r="J2002" s="36">
        <v>24.774999999999999</v>
      </c>
      <c r="K2002" s="36">
        <v>766.06</v>
      </c>
      <c r="L2002" s="36">
        <v>772.27</v>
      </c>
      <c r="M2002" s="36">
        <v>766.06</v>
      </c>
    </row>
    <row r="2003" spans="3:13" x14ac:dyDescent="0.25">
      <c r="C2003" s="15">
        <f t="shared" si="58"/>
        <v>44165</v>
      </c>
      <c r="D2003" s="35">
        <v>44147</v>
      </c>
      <c r="E2003" s="36">
        <v>383901</v>
      </c>
      <c r="F2003" s="36">
        <v>134855.5</v>
      </c>
      <c r="G2003" s="36">
        <v>249045.6</v>
      </c>
      <c r="H2003" s="36">
        <v>159</v>
      </c>
      <c r="I2003" s="36">
        <v>24.2818</v>
      </c>
      <c r="J2003" s="36">
        <v>24.306000000000001</v>
      </c>
      <c r="K2003" s="36">
        <v>761.08</v>
      </c>
      <c r="L2003" s="36">
        <v>771.51</v>
      </c>
      <c r="M2003" s="36">
        <v>761.08</v>
      </c>
    </row>
    <row r="2004" spans="3:13" x14ac:dyDescent="0.25">
      <c r="C2004" s="15">
        <f t="shared" si="58"/>
        <v>44165</v>
      </c>
      <c r="D2004" s="35">
        <v>44146</v>
      </c>
      <c r="E2004" s="36">
        <v>383903</v>
      </c>
      <c r="F2004" s="36">
        <v>134855.5</v>
      </c>
      <c r="G2004" s="36">
        <v>249047.6</v>
      </c>
      <c r="H2004" s="36">
        <v>5</v>
      </c>
      <c r="I2004" s="36">
        <v>24.277799999999999</v>
      </c>
      <c r="J2004" s="36">
        <v>24.266999999999999</v>
      </c>
      <c r="K2004" s="36">
        <v>763.49</v>
      </c>
      <c r="L2004" s="36">
        <v>770.27</v>
      </c>
      <c r="M2004" s="36">
        <v>763.49</v>
      </c>
    </row>
    <row r="2005" spans="3:13" x14ac:dyDescent="0.25">
      <c r="C2005" s="15">
        <f t="shared" si="58"/>
        <v>44165</v>
      </c>
      <c r="D2005" s="35">
        <v>44145</v>
      </c>
      <c r="E2005" s="36">
        <v>383555.9</v>
      </c>
      <c r="F2005" s="36">
        <v>134855.5</v>
      </c>
      <c r="G2005" s="36">
        <v>248700.4</v>
      </c>
      <c r="H2005" s="36">
        <v>0</v>
      </c>
      <c r="I2005" s="36">
        <v>24.234000000000002</v>
      </c>
      <c r="J2005" s="36">
        <v>24.462</v>
      </c>
      <c r="K2005" s="36">
        <v>769.85</v>
      </c>
      <c r="L2005" s="36">
        <v>767.73</v>
      </c>
      <c r="M2005" s="36">
        <v>769.85</v>
      </c>
    </row>
    <row r="2006" spans="3:13" x14ac:dyDescent="0.25">
      <c r="C2006" s="15">
        <f t="shared" si="58"/>
        <v>44165</v>
      </c>
      <c r="D2006" s="35">
        <v>44144</v>
      </c>
      <c r="E2006" s="36">
        <v>382963.1</v>
      </c>
      <c r="F2006" s="36">
        <v>134855.5</v>
      </c>
      <c r="G2006" s="36">
        <v>248107.6</v>
      </c>
      <c r="H2006" s="36">
        <v>0</v>
      </c>
      <c r="I2006" s="36">
        <v>24.106000000000002</v>
      </c>
      <c r="J2006" s="36">
        <v>23.701000000000001</v>
      </c>
      <c r="K2006" s="36">
        <v>810.31</v>
      </c>
      <c r="L2006" s="36">
        <v>777.72</v>
      </c>
      <c r="M2006" s="36">
        <v>810.31</v>
      </c>
    </row>
    <row r="2007" spans="3:13" x14ac:dyDescent="0.25">
      <c r="C2007" s="15">
        <f t="shared" si="58"/>
        <v>44165</v>
      </c>
      <c r="D2007" s="35">
        <v>44143</v>
      </c>
      <c r="E2007" s="36">
        <v>383747.7</v>
      </c>
      <c r="F2007" s="36">
        <v>134855.5</v>
      </c>
      <c r="G2007" s="36">
        <v>248892.2</v>
      </c>
      <c r="H2007" s="36">
        <v>0</v>
      </c>
      <c r="I2007" s="36">
        <v>25.611999999999998</v>
      </c>
      <c r="J2007" s="36">
        <v>25.661999999999999</v>
      </c>
      <c r="K2007" s="36">
        <v>795.6</v>
      </c>
      <c r="L2007" s="36">
        <v>779.87</v>
      </c>
      <c r="M2007" s="36">
        <v>795.6</v>
      </c>
    </row>
    <row r="2008" spans="3:13" x14ac:dyDescent="0.25">
      <c r="C2008" s="15">
        <f t="shared" si="58"/>
        <v>44165</v>
      </c>
      <c r="D2008" s="35">
        <v>44142</v>
      </c>
      <c r="E2008" s="36">
        <v>383747.7</v>
      </c>
      <c r="F2008" s="36">
        <v>134855.5</v>
      </c>
      <c r="G2008" s="36">
        <v>248892.2</v>
      </c>
      <c r="H2008" s="36">
        <v>0</v>
      </c>
      <c r="I2008" s="36">
        <v>25.611999999999998</v>
      </c>
      <c r="J2008" s="36">
        <v>25.661999999999999</v>
      </c>
      <c r="K2008" s="36">
        <v>795.6</v>
      </c>
      <c r="L2008" s="36">
        <v>779.87</v>
      </c>
      <c r="M2008" s="36">
        <v>795.6</v>
      </c>
    </row>
    <row r="2009" spans="3:13" x14ac:dyDescent="0.25">
      <c r="C2009" s="15">
        <f t="shared" si="58"/>
        <v>44165</v>
      </c>
      <c r="D2009" s="35">
        <v>44141</v>
      </c>
      <c r="E2009" s="36">
        <v>383747.7</v>
      </c>
      <c r="F2009" s="36">
        <v>134855.5</v>
      </c>
      <c r="G2009" s="36">
        <v>248892.2</v>
      </c>
      <c r="H2009" s="36">
        <v>4</v>
      </c>
      <c r="I2009" s="36">
        <v>25.611999999999998</v>
      </c>
      <c r="J2009" s="36">
        <v>25.661999999999999</v>
      </c>
      <c r="K2009" s="36">
        <v>795.6</v>
      </c>
      <c r="L2009" s="36">
        <v>779.87</v>
      </c>
      <c r="M2009" s="36">
        <v>795.6</v>
      </c>
    </row>
    <row r="2010" spans="3:13" x14ac:dyDescent="0.25">
      <c r="C2010" s="15">
        <f t="shared" si="58"/>
        <v>44165</v>
      </c>
      <c r="D2010" s="35">
        <v>44140</v>
      </c>
      <c r="E2010" s="36">
        <v>383757.7</v>
      </c>
      <c r="F2010" s="36">
        <v>134855.5</v>
      </c>
      <c r="G2010" s="36">
        <v>248902.2</v>
      </c>
      <c r="H2010" s="36">
        <v>2</v>
      </c>
      <c r="I2010" s="36">
        <v>25.373999999999999</v>
      </c>
      <c r="J2010" s="36">
        <v>25.190999999999999</v>
      </c>
      <c r="K2010" s="36">
        <v>770.6</v>
      </c>
      <c r="L2010" s="36">
        <v>780.44</v>
      </c>
      <c r="M2010" s="36">
        <v>770.6</v>
      </c>
    </row>
    <row r="2011" spans="3:13" x14ac:dyDescent="0.25">
      <c r="C2011" s="15">
        <f t="shared" si="58"/>
        <v>44165</v>
      </c>
      <c r="D2011" s="35">
        <v>44139</v>
      </c>
      <c r="E2011" s="36">
        <v>383170.9</v>
      </c>
      <c r="F2011" s="36">
        <v>134855.5</v>
      </c>
      <c r="G2011" s="36">
        <v>248315.5</v>
      </c>
      <c r="H2011" s="36">
        <v>1</v>
      </c>
      <c r="I2011" s="36">
        <v>23.9011</v>
      </c>
      <c r="J2011" s="36">
        <v>23.893000000000001</v>
      </c>
      <c r="K2011" s="36">
        <v>765.91</v>
      </c>
      <c r="L2011" s="36">
        <v>760.2</v>
      </c>
      <c r="M2011" s="36">
        <v>765.91</v>
      </c>
    </row>
    <row r="2012" spans="3:13" x14ac:dyDescent="0.25">
      <c r="C2012" s="15">
        <f t="shared" si="58"/>
        <v>44165</v>
      </c>
      <c r="D2012" s="35">
        <v>44138</v>
      </c>
      <c r="E2012" s="36">
        <v>383087.2</v>
      </c>
      <c r="F2012" s="36">
        <v>134855.5</v>
      </c>
      <c r="G2012" s="36">
        <v>248231.7</v>
      </c>
      <c r="H2012" s="36">
        <v>109</v>
      </c>
      <c r="I2012" s="36">
        <v>24.2258</v>
      </c>
      <c r="J2012" s="36">
        <v>24.334</v>
      </c>
      <c r="K2012" s="36">
        <v>762.23</v>
      </c>
      <c r="L2012" s="36">
        <v>768.52</v>
      </c>
      <c r="M2012" s="36">
        <v>762.23</v>
      </c>
    </row>
    <row r="2013" spans="3:13" x14ac:dyDescent="0.25">
      <c r="C2013" s="15">
        <f t="shared" si="58"/>
        <v>44165</v>
      </c>
      <c r="D2013" s="35">
        <v>44137</v>
      </c>
      <c r="E2013" s="36">
        <v>381797.3</v>
      </c>
      <c r="F2013" s="36">
        <v>135461.6</v>
      </c>
      <c r="G2013" s="36">
        <v>246335.6</v>
      </c>
      <c r="H2013" s="36">
        <v>47</v>
      </c>
      <c r="I2013" s="36">
        <v>24.088999999999999</v>
      </c>
      <c r="J2013" s="36">
        <v>24.033000000000001</v>
      </c>
      <c r="K2013" s="36">
        <v>746.93</v>
      </c>
      <c r="L2013" s="36">
        <v>741.25</v>
      </c>
      <c r="M2013" s="36">
        <v>746.93</v>
      </c>
    </row>
    <row r="2014" spans="3:13" x14ac:dyDescent="0.25">
      <c r="C2014" s="15">
        <f t="shared" ref="C2014:C2077" si="59">IFERROR(IF(DAY(D2014)=1,EOMONTH(D2014,0),IF(AND(EOMONTH(D2014,0)+1-D2014&lt;=3,(H2014-AVERAGE(H2015:H2024))/_xlfn.STDEV.S(H2015:H2024)&gt;3),EOMONTH(D2014,1),C2015)),C2015)</f>
        <v>44165</v>
      </c>
      <c r="D2014" s="35">
        <v>44136</v>
      </c>
      <c r="E2014" s="36">
        <v>381803.1</v>
      </c>
      <c r="F2014" s="36">
        <v>135461.6</v>
      </c>
      <c r="G2014" s="36">
        <v>246341.5</v>
      </c>
      <c r="H2014" s="36">
        <v>0</v>
      </c>
      <c r="I2014" s="36">
        <v>23.656700000000001</v>
      </c>
      <c r="J2014" s="36">
        <v>23.646000000000001</v>
      </c>
      <c r="K2014" s="36">
        <v>726.37</v>
      </c>
      <c r="L2014" s="36">
        <v>741.16</v>
      </c>
      <c r="M2014" s="36">
        <v>726.37</v>
      </c>
    </row>
    <row r="2015" spans="3:13" x14ac:dyDescent="0.25">
      <c r="C2015" s="15">
        <f t="shared" si="59"/>
        <v>44165</v>
      </c>
      <c r="D2015" s="35">
        <v>44135</v>
      </c>
      <c r="E2015" s="36">
        <v>381803.1</v>
      </c>
      <c r="F2015" s="36">
        <v>135461.6</v>
      </c>
      <c r="G2015" s="36">
        <v>246341.5</v>
      </c>
      <c r="H2015" s="36">
        <v>0</v>
      </c>
      <c r="I2015" s="36">
        <v>23.656700000000001</v>
      </c>
      <c r="J2015" s="36">
        <v>23.646000000000001</v>
      </c>
      <c r="K2015" s="36">
        <v>726.37</v>
      </c>
      <c r="L2015" s="36">
        <v>741.16</v>
      </c>
      <c r="M2015" s="36">
        <v>726.37</v>
      </c>
    </row>
    <row r="2016" spans="3:13" x14ac:dyDescent="0.25">
      <c r="C2016" s="15">
        <f t="shared" si="59"/>
        <v>44165</v>
      </c>
      <c r="D2016" s="35">
        <v>44134</v>
      </c>
      <c r="E2016" s="36">
        <v>381803.1</v>
      </c>
      <c r="F2016" s="36">
        <v>135461.6</v>
      </c>
      <c r="G2016" s="36">
        <v>246341.5</v>
      </c>
      <c r="H2016" s="36">
        <v>68</v>
      </c>
      <c r="I2016" s="36">
        <v>23.656700000000001</v>
      </c>
      <c r="J2016" s="36">
        <v>23.646000000000001</v>
      </c>
      <c r="K2016" s="36">
        <v>726.37</v>
      </c>
      <c r="L2016" s="36">
        <v>741.16</v>
      </c>
      <c r="M2016" s="36">
        <v>726.37</v>
      </c>
    </row>
    <row r="2017" spans="3:13" x14ac:dyDescent="0.25">
      <c r="C2017" s="15">
        <f t="shared" si="59"/>
        <v>44165</v>
      </c>
      <c r="D2017" s="35">
        <v>44133</v>
      </c>
      <c r="E2017" s="36">
        <v>381811.1</v>
      </c>
      <c r="F2017" s="36">
        <v>135103.29999999999</v>
      </c>
      <c r="G2017" s="36">
        <v>246707.8</v>
      </c>
      <c r="H2017" s="36">
        <v>255</v>
      </c>
      <c r="I2017" s="36">
        <v>23.258500000000002</v>
      </c>
      <c r="J2017" s="36">
        <v>23.36</v>
      </c>
      <c r="K2017" s="36">
        <v>738.2</v>
      </c>
      <c r="L2017" s="36">
        <v>738.64</v>
      </c>
      <c r="M2017" s="36">
        <v>738.2</v>
      </c>
    </row>
    <row r="2018" spans="3:13" x14ac:dyDescent="0.25">
      <c r="C2018" s="15">
        <f t="shared" si="59"/>
        <v>44135</v>
      </c>
      <c r="D2018" s="35">
        <v>44132</v>
      </c>
      <c r="E2018" s="36">
        <v>382420.9</v>
      </c>
      <c r="F2018" s="36">
        <v>135103.29999999999</v>
      </c>
      <c r="G2018" s="36">
        <v>247317.6</v>
      </c>
      <c r="H2018" s="36">
        <v>11</v>
      </c>
      <c r="I2018" s="36">
        <v>23.384799999999998</v>
      </c>
      <c r="J2018" s="36">
        <v>23.359000000000002</v>
      </c>
      <c r="K2018" s="36">
        <v>765.94</v>
      </c>
      <c r="L2018" s="36">
        <v>757.47</v>
      </c>
      <c r="M2018" s="36">
        <v>765.94</v>
      </c>
    </row>
    <row r="2019" spans="3:13" x14ac:dyDescent="0.25">
      <c r="C2019" s="15">
        <f t="shared" si="59"/>
        <v>44135</v>
      </c>
      <c r="D2019" s="35">
        <v>44131</v>
      </c>
      <c r="E2019" s="36">
        <v>381845</v>
      </c>
      <c r="F2019" s="36">
        <v>135812.1</v>
      </c>
      <c r="G2019" s="36">
        <v>246032.9</v>
      </c>
      <c r="H2019" s="36">
        <v>0</v>
      </c>
      <c r="I2019" s="36">
        <v>24.373000000000001</v>
      </c>
      <c r="J2019" s="36">
        <v>24.57</v>
      </c>
      <c r="K2019" s="36">
        <v>764.45</v>
      </c>
      <c r="L2019" s="36">
        <v>760.12</v>
      </c>
      <c r="M2019" s="36">
        <v>764.45</v>
      </c>
    </row>
    <row r="2020" spans="3:13" x14ac:dyDescent="0.25">
      <c r="C2020" s="15">
        <f t="shared" si="59"/>
        <v>44135</v>
      </c>
      <c r="D2020" s="35">
        <v>44130</v>
      </c>
      <c r="E2020" s="36">
        <v>380650.7</v>
      </c>
      <c r="F2020" s="36">
        <v>139270.1</v>
      </c>
      <c r="G2020" s="36">
        <v>241380.5</v>
      </c>
      <c r="H2020" s="36">
        <v>0</v>
      </c>
      <c r="I2020" s="36">
        <v>24.280200000000001</v>
      </c>
      <c r="J2020" s="36">
        <v>24.42</v>
      </c>
      <c r="K2020" s="36">
        <v>764.42</v>
      </c>
      <c r="L2020" s="36">
        <v>759.35</v>
      </c>
      <c r="M2020" s="36">
        <v>764.42</v>
      </c>
    </row>
    <row r="2021" spans="3:13" x14ac:dyDescent="0.25">
      <c r="C2021" s="15">
        <f t="shared" si="59"/>
        <v>44135</v>
      </c>
      <c r="D2021" s="35">
        <v>44129</v>
      </c>
      <c r="E2021" s="36">
        <v>380870.5</v>
      </c>
      <c r="F2021" s="36">
        <v>139265.20000000001</v>
      </c>
      <c r="G2021" s="36">
        <v>241605.3</v>
      </c>
      <c r="H2021" s="36">
        <v>0</v>
      </c>
      <c r="I2021" s="36">
        <v>24.606999999999999</v>
      </c>
      <c r="J2021" s="36">
        <v>24.675000000000001</v>
      </c>
      <c r="K2021" s="36">
        <v>774.66</v>
      </c>
      <c r="L2021" s="36">
        <v>765.69</v>
      </c>
      <c r="M2021" s="36">
        <v>774.66</v>
      </c>
    </row>
    <row r="2022" spans="3:13" x14ac:dyDescent="0.25">
      <c r="C2022" s="15">
        <f t="shared" si="59"/>
        <v>44135</v>
      </c>
      <c r="D2022" s="35">
        <v>44128</v>
      </c>
      <c r="E2022" s="36">
        <v>380870.5</v>
      </c>
      <c r="F2022" s="36">
        <v>139265.20000000001</v>
      </c>
      <c r="G2022" s="36">
        <v>241605.3</v>
      </c>
      <c r="H2022" s="36">
        <v>0</v>
      </c>
      <c r="I2022" s="36">
        <v>24.606999999999999</v>
      </c>
      <c r="J2022" s="36">
        <v>24.675000000000001</v>
      </c>
      <c r="K2022" s="36">
        <v>774.66</v>
      </c>
      <c r="L2022" s="36">
        <v>765.69</v>
      </c>
      <c r="M2022" s="36">
        <v>774.66</v>
      </c>
    </row>
    <row r="2023" spans="3:13" x14ac:dyDescent="0.25">
      <c r="C2023" s="15">
        <f t="shared" si="59"/>
        <v>44135</v>
      </c>
      <c r="D2023" s="35">
        <v>44127</v>
      </c>
      <c r="E2023" s="36">
        <v>380870.5</v>
      </c>
      <c r="F2023" s="36">
        <v>139265.20000000001</v>
      </c>
      <c r="G2023" s="36">
        <v>241605.3</v>
      </c>
      <c r="H2023" s="36">
        <v>0</v>
      </c>
      <c r="I2023" s="36">
        <v>24.606999999999999</v>
      </c>
      <c r="J2023" s="36">
        <v>24.675000000000001</v>
      </c>
      <c r="K2023" s="36">
        <v>774.66</v>
      </c>
      <c r="L2023" s="36">
        <v>765.69</v>
      </c>
      <c r="M2023" s="36">
        <v>774.66</v>
      </c>
    </row>
    <row r="2024" spans="3:13" x14ac:dyDescent="0.25">
      <c r="C2024" s="15">
        <f t="shared" si="59"/>
        <v>44135</v>
      </c>
      <c r="D2024" s="35">
        <v>44126</v>
      </c>
      <c r="E2024" s="36">
        <v>379689.3</v>
      </c>
      <c r="F2024" s="36">
        <v>139265.20000000001</v>
      </c>
      <c r="G2024" s="36">
        <v>240424.1</v>
      </c>
      <c r="H2024" s="36">
        <v>2</v>
      </c>
      <c r="I2024" s="36">
        <v>24.7088</v>
      </c>
      <c r="J2024" s="36">
        <v>24.709</v>
      </c>
      <c r="K2024" s="36">
        <v>786.58</v>
      </c>
      <c r="L2024" s="36">
        <v>765.94</v>
      </c>
      <c r="M2024" s="36">
        <v>786.58</v>
      </c>
    </row>
    <row r="2025" spans="3:13" x14ac:dyDescent="0.25">
      <c r="C2025" s="15">
        <f t="shared" si="59"/>
        <v>44135</v>
      </c>
      <c r="D2025" s="35">
        <v>44125</v>
      </c>
      <c r="E2025" s="36">
        <v>380301.9</v>
      </c>
      <c r="F2025" s="36">
        <v>139265.20000000001</v>
      </c>
      <c r="G2025" s="36">
        <v>241036.7</v>
      </c>
      <c r="H2025" s="36">
        <v>46</v>
      </c>
      <c r="I2025" s="36">
        <v>25.0472</v>
      </c>
      <c r="J2025" s="36">
        <v>25.241</v>
      </c>
      <c r="K2025" s="36">
        <v>785.75</v>
      </c>
      <c r="L2025" s="36">
        <v>769.81</v>
      </c>
      <c r="M2025" s="36">
        <v>785.75</v>
      </c>
    </row>
    <row r="2026" spans="3:13" x14ac:dyDescent="0.25">
      <c r="C2026" s="15">
        <f t="shared" si="59"/>
        <v>44135</v>
      </c>
      <c r="D2026" s="35">
        <v>44124</v>
      </c>
      <c r="E2026" s="36">
        <v>380285.4</v>
      </c>
      <c r="F2026" s="36">
        <v>139265.20000000001</v>
      </c>
      <c r="G2026" s="36">
        <v>241020.2</v>
      </c>
      <c r="H2026" s="36">
        <v>32</v>
      </c>
      <c r="I2026" s="36">
        <v>24.6418</v>
      </c>
      <c r="J2026" s="36">
        <v>24.98</v>
      </c>
      <c r="K2026" s="36">
        <v>777.03</v>
      </c>
      <c r="L2026" s="36">
        <v>766.85</v>
      </c>
      <c r="M2026" s="36">
        <v>777.03</v>
      </c>
    </row>
    <row r="2027" spans="3:13" x14ac:dyDescent="0.25">
      <c r="C2027" s="15">
        <f t="shared" si="59"/>
        <v>44135</v>
      </c>
      <c r="D2027" s="35">
        <v>44123</v>
      </c>
      <c r="E2027" s="36">
        <v>380285.4</v>
      </c>
      <c r="F2027" s="36">
        <v>139265.20000000001</v>
      </c>
      <c r="G2027" s="36">
        <v>241020.2</v>
      </c>
      <c r="H2027" s="36">
        <v>1</v>
      </c>
      <c r="I2027" s="36">
        <v>24.3889</v>
      </c>
      <c r="J2027" s="36">
        <v>24.698</v>
      </c>
      <c r="K2027" s="36">
        <v>768.82</v>
      </c>
      <c r="L2027" s="36">
        <v>766.12</v>
      </c>
      <c r="M2027" s="36">
        <v>768.82</v>
      </c>
    </row>
    <row r="2028" spans="3:13" x14ac:dyDescent="0.25">
      <c r="C2028" s="15">
        <f t="shared" si="59"/>
        <v>44135</v>
      </c>
      <c r="D2028" s="35">
        <v>44122</v>
      </c>
      <c r="E2028" s="36">
        <v>382338.3</v>
      </c>
      <c r="F2028" s="36">
        <v>138686.29999999999</v>
      </c>
      <c r="G2028" s="36">
        <v>243651.9</v>
      </c>
      <c r="H2028" s="36">
        <v>0</v>
      </c>
      <c r="I2028" s="36">
        <v>24.157699999999998</v>
      </c>
      <c r="J2028" s="36">
        <v>24.405000000000001</v>
      </c>
      <c r="K2028" s="36">
        <v>755.2</v>
      </c>
      <c r="L2028" s="36">
        <v>764.45</v>
      </c>
      <c r="M2028" s="36">
        <v>755.2</v>
      </c>
    </row>
    <row r="2029" spans="3:13" x14ac:dyDescent="0.25">
      <c r="C2029" s="15">
        <f t="shared" si="59"/>
        <v>44135</v>
      </c>
      <c r="D2029" s="35">
        <v>44121</v>
      </c>
      <c r="E2029" s="36">
        <v>382338.3</v>
      </c>
      <c r="F2029" s="36">
        <v>138686.29999999999</v>
      </c>
      <c r="G2029" s="36">
        <v>243651.9</v>
      </c>
      <c r="H2029" s="36">
        <v>0</v>
      </c>
      <c r="I2029" s="36">
        <v>24.157699999999998</v>
      </c>
      <c r="J2029" s="36">
        <v>24.405000000000001</v>
      </c>
      <c r="K2029" s="36">
        <v>755.2</v>
      </c>
      <c r="L2029" s="36">
        <v>764.45</v>
      </c>
      <c r="M2029" s="36">
        <v>755.2</v>
      </c>
    </row>
    <row r="2030" spans="3:13" x14ac:dyDescent="0.25">
      <c r="C2030" s="15">
        <f t="shared" si="59"/>
        <v>44135</v>
      </c>
      <c r="D2030" s="35">
        <v>44120</v>
      </c>
      <c r="E2030" s="36">
        <v>382338.3</v>
      </c>
      <c r="F2030" s="36">
        <v>138686.29999999999</v>
      </c>
      <c r="G2030" s="36">
        <v>243651.9</v>
      </c>
      <c r="H2030" s="36">
        <v>194</v>
      </c>
      <c r="I2030" s="36">
        <v>24.157699999999998</v>
      </c>
      <c r="J2030" s="36">
        <v>24.405000000000001</v>
      </c>
      <c r="K2030" s="36">
        <v>755.2</v>
      </c>
      <c r="L2030" s="36">
        <v>764.45</v>
      </c>
      <c r="M2030" s="36">
        <v>755.2</v>
      </c>
    </row>
    <row r="2031" spans="3:13" x14ac:dyDescent="0.25">
      <c r="C2031" s="15">
        <f t="shared" si="59"/>
        <v>44135</v>
      </c>
      <c r="D2031" s="35">
        <v>44119</v>
      </c>
      <c r="E2031" s="36">
        <v>382338.3</v>
      </c>
      <c r="F2031" s="36">
        <v>138686.29999999999</v>
      </c>
      <c r="G2031" s="36">
        <v>243651.9</v>
      </c>
      <c r="H2031" s="36">
        <v>49</v>
      </c>
      <c r="I2031" s="36">
        <v>24.3018</v>
      </c>
      <c r="J2031" s="36">
        <v>24.224</v>
      </c>
      <c r="K2031" s="36">
        <v>763.08</v>
      </c>
      <c r="L2031" s="36">
        <v>761.29</v>
      </c>
      <c r="M2031" s="36">
        <v>763.08</v>
      </c>
    </row>
    <row r="2032" spans="3:13" x14ac:dyDescent="0.25">
      <c r="C2032" s="15">
        <f t="shared" si="59"/>
        <v>44135</v>
      </c>
      <c r="D2032" s="35">
        <v>44118</v>
      </c>
      <c r="E2032" s="36">
        <v>381552.3</v>
      </c>
      <c r="F2032" s="36">
        <v>137903.4</v>
      </c>
      <c r="G2032" s="36">
        <v>243648.9</v>
      </c>
      <c r="H2032" s="36">
        <v>13</v>
      </c>
      <c r="I2032" s="36">
        <v>24.2653</v>
      </c>
      <c r="J2032" s="36">
        <v>24.395</v>
      </c>
      <c r="K2032" s="36">
        <v>763.21</v>
      </c>
      <c r="L2032" s="36">
        <v>762.76</v>
      </c>
      <c r="M2032" s="36">
        <v>763.21</v>
      </c>
    </row>
    <row r="2033" spans="3:13" x14ac:dyDescent="0.25">
      <c r="C2033" s="15">
        <f t="shared" si="59"/>
        <v>44135</v>
      </c>
      <c r="D2033" s="35">
        <v>44117</v>
      </c>
      <c r="E2033" s="36">
        <v>381577.8</v>
      </c>
      <c r="F2033" s="36">
        <v>137903.4</v>
      </c>
      <c r="G2033" s="36">
        <v>243674.4</v>
      </c>
      <c r="H2033" s="36">
        <v>12</v>
      </c>
      <c r="I2033" s="36">
        <v>24.138500000000001</v>
      </c>
      <c r="J2033" s="36">
        <v>24.129000000000001</v>
      </c>
      <c r="K2033" s="36">
        <v>785.46</v>
      </c>
      <c r="L2033" s="36">
        <v>755.51</v>
      </c>
      <c r="M2033" s="36">
        <v>785.46</v>
      </c>
    </row>
    <row r="2034" spans="3:13" x14ac:dyDescent="0.25">
      <c r="C2034" s="15">
        <f t="shared" si="59"/>
        <v>44135</v>
      </c>
      <c r="D2034" s="35">
        <v>44116</v>
      </c>
      <c r="E2034" s="36">
        <v>381722.1</v>
      </c>
      <c r="F2034" s="36">
        <v>137903.4</v>
      </c>
      <c r="G2034" s="36">
        <v>243818.7</v>
      </c>
      <c r="H2034" s="36">
        <v>24</v>
      </c>
      <c r="I2034" s="36">
        <v>25.103000000000002</v>
      </c>
      <c r="J2034" s="36">
        <v>25.271000000000001</v>
      </c>
      <c r="K2034" s="36">
        <v>783.59</v>
      </c>
      <c r="L2034" s="36">
        <v>755.57</v>
      </c>
      <c r="M2034" s="36">
        <v>783.59</v>
      </c>
    </row>
    <row r="2035" spans="3:13" x14ac:dyDescent="0.25">
      <c r="C2035" s="15">
        <f t="shared" si="59"/>
        <v>44135</v>
      </c>
      <c r="D2035" s="35">
        <v>44115</v>
      </c>
      <c r="E2035" s="36">
        <v>380532.7</v>
      </c>
      <c r="F2035" s="36">
        <v>141509.29999999999</v>
      </c>
      <c r="G2035" s="36">
        <v>239023.3</v>
      </c>
      <c r="H2035" s="36">
        <v>0</v>
      </c>
      <c r="I2035" s="36">
        <v>25.1539</v>
      </c>
      <c r="J2035" s="36">
        <v>25.108000000000001</v>
      </c>
      <c r="K2035" s="36">
        <v>758.21</v>
      </c>
      <c r="L2035" s="36">
        <v>761.35</v>
      </c>
      <c r="M2035" s="36">
        <v>758.21</v>
      </c>
    </row>
    <row r="2036" spans="3:13" x14ac:dyDescent="0.25">
      <c r="C2036" s="15">
        <f t="shared" si="59"/>
        <v>44135</v>
      </c>
      <c r="D2036" s="35">
        <v>44114</v>
      </c>
      <c r="E2036" s="36">
        <v>380532.7</v>
      </c>
      <c r="F2036" s="36">
        <v>141509.29999999999</v>
      </c>
      <c r="G2036" s="36">
        <v>239023.3</v>
      </c>
      <c r="H2036" s="36">
        <v>0</v>
      </c>
      <c r="I2036" s="36">
        <v>25.1539</v>
      </c>
      <c r="J2036" s="36">
        <v>25.108000000000001</v>
      </c>
      <c r="K2036" s="36">
        <v>758.21</v>
      </c>
      <c r="L2036" s="36">
        <v>761.35</v>
      </c>
      <c r="M2036" s="36">
        <v>758.21</v>
      </c>
    </row>
    <row r="2037" spans="3:13" x14ac:dyDescent="0.25">
      <c r="C2037" s="15">
        <f t="shared" si="59"/>
        <v>44135</v>
      </c>
      <c r="D2037" s="35">
        <v>44113</v>
      </c>
      <c r="E2037" s="36">
        <v>380532.7</v>
      </c>
      <c r="F2037" s="36">
        <v>141509.29999999999</v>
      </c>
      <c r="G2037" s="36">
        <v>239023.3</v>
      </c>
      <c r="H2037" s="36">
        <v>161</v>
      </c>
      <c r="I2037" s="36">
        <v>25.1539</v>
      </c>
      <c r="J2037" s="36">
        <v>25.108000000000001</v>
      </c>
      <c r="K2037" s="36">
        <v>758.21</v>
      </c>
      <c r="L2037" s="36">
        <v>761.35</v>
      </c>
      <c r="M2037" s="36">
        <v>758.21</v>
      </c>
    </row>
    <row r="2038" spans="3:13" x14ac:dyDescent="0.25">
      <c r="C2038" s="15">
        <f t="shared" si="59"/>
        <v>44135</v>
      </c>
      <c r="D2038" s="35">
        <v>44112</v>
      </c>
      <c r="E2038" s="36">
        <v>379445.6</v>
      </c>
      <c r="F2038" s="36">
        <v>141509.29999999999</v>
      </c>
      <c r="G2038" s="36">
        <v>237936.3</v>
      </c>
      <c r="H2038" s="36">
        <v>16</v>
      </c>
      <c r="I2038" s="36">
        <v>23.838200000000001</v>
      </c>
      <c r="J2038" s="36">
        <v>23.876000000000001</v>
      </c>
      <c r="K2038" s="36">
        <v>741.42</v>
      </c>
      <c r="L2038" s="36">
        <v>724.64</v>
      </c>
      <c r="M2038" s="36">
        <v>741.42</v>
      </c>
    </row>
    <row r="2039" spans="3:13" x14ac:dyDescent="0.25">
      <c r="C2039" s="15">
        <f t="shared" si="59"/>
        <v>44135</v>
      </c>
      <c r="D2039" s="35">
        <v>44111</v>
      </c>
      <c r="E2039" s="36">
        <v>380599.7</v>
      </c>
      <c r="F2039" s="36">
        <v>141680.1</v>
      </c>
      <c r="G2039" s="36">
        <v>238919.6</v>
      </c>
      <c r="H2039" s="36">
        <v>76</v>
      </c>
      <c r="I2039" s="36">
        <v>23.802900000000001</v>
      </c>
      <c r="J2039" s="36">
        <v>23.896000000000001</v>
      </c>
      <c r="K2039" s="36">
        <v>741.42</v>
      </c>
      <c r="L2039" s="36">
        <v>724.64</v>
      </c>
      <c r="M2039" s="36">
        <v>741.42</v>
      </c>
    </row>
    <row r="2040" spans="3:13" x14ac:dyDescent="0.25">
      <c r="C2040" s="15">
        <f t="shared" si="59"/>
        <v>44135</v>
      </c>
      <c r="D2040" s="35">
        <v>44110</v>
      </c>
      <c r="E2040" s="36">
        <v>380597.9</v>
      </c>
      <c r="F2040" s="36">
        <v>142098.5</v>
      </c>
      <c r="G2040" s="36">
        <v>238499.4</v>
      </c>
      <c r="H2040" s="36">
        <v>7</v>
      </c>
      <c r="I2040" s="36">
        <v>23.067499999999999</v>
      </c>
      <c r="J2040" s="36">
        <v>23.920999999999999</v>
      </c>
      <c r="K2040" s="36">
        <v>741.42</v>
      </c>
      <c r="L2040" s="36">
        <v>724.64</v>
      </c>
      <c r="M2040" s="36">
        <v>741.42</v>
      </c>
    </row>
    <row r="2041" spans="3:13" x14ac:dyDescent="0.25">
      <c r="C2041" s="15">
        <f t="shared" si="59"/>
        <v>44135</v>
      </c>
      <c r="D2041" s="35">
        <v>44109</v>
      </c>
      <c r="E2041" s="36">
        <v>380001.1</v>
      </c>
      <c r="F2041" s="36">
        <v>141554</v>
      </c>
      <c r="G2041" s="36">
        <v>238447.1</v>
      </c>
      <c r="H2041" s="36">
        <v>314</v>
      </c>
      <c r="I2041" s="36">
        <v>24.38</v>
      </c>
      <c r="J2041" s="36">
        <v>24.56</v>
      </c>
      <c r="K2041" s="36">
        <v>741.42</v>
      </c>
      <c r="L2041" s="36">
        <v>724.64</v>
      </c>
      <c r="M2041" s="36">
        <v>741.42</v>
      </c>
    </row>
    <row r="2042" spans="3:13" x14ac:dyDescent="0.25">
      <c r="C2042" s="15">
        <f t="shared" si="59"/>
        <v>44135</v>
      </c>
      <c r="D2042" s="35">
        <v>44108</v>
      </c>
      <c r="E2042" s="36">
        <v>378941.4</v>
      </c>
      <c r="F2042" s="36">
        <v>140918.1</v>
      </c>
      <c r="G2042" s="36">
        <v>238023.3</v>
      </c>
      <c r="H2042" s="36">
        <v>0</v>
      </c>
      <c r="I2042" s="36">
        <v>23.7361</v>
      </c>
      <c r="J2042" s="36">
        <v>24.029</v>
      </c>
      <c r="K2042" s="36">
        <v>741.42</v>
      </c>
      <c r="L2042" s="36">
        <v>724.64</v>
      </c>
      <c r="M2042" s="36">
        <v>741.42</v>
      </c>
    </row>
    <row r="2043" spans="3:13" x14ac:dyDescent="0.25">
      <c r="C2043" s="15">
        <f t="shared" si="59"/>
        <v>44135</v>
      </c>
      <c r="D2043" s="35">
        <v>44107</v>
      </c>
      <c r="E2043" s="36">
        <v>378941.4</v>
      </c>
      <c r="F2043" s="36">
        <v>140918.1</v>
      </c>
      <c r="G2043" s="36">
        <v>238023.3</v>
      </c>
      <c r="H2043" s="36">
        <v>0</v>
      </c>
      <c r="I2043" s="36">
        <v>23.7361</v>
      </c>
      <c r="J2043" s="36">
        <v>24.029</v>
      </c>
      <c r="K2043" s="36">
        <v>741.42</v>
      </c>
      <c r="L2043" s="36">
        <v>724.64</v>
      </c>
      <c r="M2043" s="36">
        <v>741.42</v>
      </c>
    </row>
    <row r="2044" spans="3:13" x14ac:dyDescent="0.25">
      <c r="C2044" s="15">
        <f t="shared" si="59"/>
        <v>44135</v>
      </c>
      <c r="D2044" s="35">
        <v>44106</v>
      </c>
      <c r="E2044" s="36">
        <v>378941.4</v>
      </c>
      <c r="F2044" s="36">
        <v>140918.1</v>
      </c>
      <c r="G2044" s="36">
        <v>238023.3</v>
      </c>
      <c r="H2044" s="36">
        <v>161</v>
      </c>
      <c r="I2044" s="36">
        <v>23.7361</v>
      </c>
      <c r="J2044" s="36">
        <v>24.029</v>
      </c>
      <c r="K2044" s="36">
        <v>741.42</v>
      </c>
      <c r="L2044" s="36">
        <v>724.64</v>
      </c>
      <c r="M2044" s="36">
        <v>741.42</v>
      </c>
    </row>
    <row r="2045" spans="3:13" x14ac:dyDescent="0.25">
      <c r="C2045" s="15">
        <f t="shared" si="59"/>
        <v>44135</v>
      </c>
      <c r="D2045" s="35">
        <v>44105</v>
      </c>
      <c r="E2045" s="36">
        <v>377513.7</v>
      </c>
      <c r="F2045" s="36">
        <v>140381.70000000001</v>
      </c>
      <c r="G2045" s="36">
        <v>237132</v>
      </c>
      <c r="H2045" s="36">
        <v>162</v>
      </c>
      <c r="I2045" s="36">
        <v>23.792899999999999</v>
      </c>
      <c r="J2045" s="36">
        <v>24.254000000000001</v>
      </c>
      <c r="K2045" s="36">
        <v>741.42</v>
      </c>
      <c r="L2045" s="36">
        <v>724.64</v>
      </c>
      <c r="M2045" s="36">
        <v>741.42</v>
      </c>
    </row>
    <row r="2046" spans="3:13" x14ac:dyDescent="0.25">
      <c r="C2046" s="15">
        <f t="shared" si="59"/>
        <v>44135</v>
      </c>
      <c r="D2046" s="35">
        <v>44104</v>
      </c>
      <c r="E2046" s="36">
        <v>375203.3</v>
      </c>
      <c r="F2046" s="36">
        <v>139813.9</v>
      </c>
      <c r="G2046" s="36">
        <v>235389.4</v>
      </c>
      <c r="H2046" s="36">
        <v>19</v>
      </c>
      <c r="I2046" s="36">
        <v>23.235199999999999</v>
      </c>
      <c r="J2046" s="36">
        <v>23.494</v>
      </c>
      <c r="K2046" s="36">
        <v>741.42</v>
      </c>
      <c r="L2046" s="36">
        <v>724.64</v>
      </c>
      <c r="M2046" s="36">
        <v>741.42</v>
      </c>
    </row>
    <row r="2047" spans="3:13" x14ac:dyDescent="0.25">
      <c r="C2047" s="15">
        <f t="shared" si="59"/>
        <v>44135</v>
      </c>
      <c r="D2047" s="35">
        <v>44103</v>
      </c>
      <c r="E2047" s="36">
        <v>374019.9</v>
      </c>
      <c r="F2047" s="36">
        <v>138454.5</v>
      </c>
      <c r="G2047" s="36">
        <v>235565.4</v>
      </c>
      <c r="H2047" s="36">
        <v>1026</v>
      </c>
      <c r="I2047" s="36">
        <v>24.189</v>
      </c>
      <c r="J2047" s="36">
        <v>24.445</v>
      </c>
      <c r="K2047" s="36">
        <v>728.87</v>
      </c>
      <c r="L2047" s="36">
        <v>721.98</v>
      </c>
      <c r="M2047" s="36">
        <v>728.87</v>
      </c>
    </row>
    <row r="2048" spans="3:13" x14ac:dyDescent="0.25">
      <c r="C2048" s="15">
        <f t="shared" si="59"/>
        <v>44104</v>
      </c>
      <c r="D2048" s="35">
        <v>44102</v>
      </c>
      <c r="E2048" s="36">
        <v>373767.7</v>
      </c>
      <c r="F2048" s="36">
        <v>142345.9</v>
      </c>
      <c r="G2048" s="36">
        <v>231421.7</v>
      </c>
      <c r="H2048" s="36">
        <v>47</v>
      </c>
      <c r="I2048" s="36">
        <v>23.6753</v>
      </c>
      <c r="J2048" s="36">
        <v>23.527999999999999</v>
      </c>
      <c r="K2048" s="36">
        <v>714.4</v>
      </c>
      <c r="L2048" s="36">
        <v>722.48</v>
      </c>
      <c r="M2048" s="36">
        <v>714.4</v>
      </c>
    </row>
    <row r="2049" spans="3:13" x14ac:dyDescent="0.25">
      <c r="C2049" s="15">
        <f t="shared" si="59"/>
        <v>44104</v>
      </c>
      <c r="D2049" s="35">
        <v>44101</v>
      </c>
      <c r="E2049" s="36">
        <v>372664.7</v>
      </c>
      <c r="F2049" s="36">
        <v>142345.9</v>
      </c>
      <c r="G2049" s="36">
        <v>230318.8</v>
      </c>
      <c r="H2049" s="36">
        <v>0</v>
      </c>
      <c r="I2049" s="36">
        <v>22.888500000000001</v>
      </c>
      <c r="J2049" s="36">
        <v>23.016999999999999</v>
      </c>
      <c r="K2049" s="36">
        <v>711.19</v>
      </c>
      <c r="L2049" s="36">
        <v>721.15</v>
      </c>
      <c r="M2049" s="36">
        <v>711.19</v>
      </c>
    </row>
    <row r="2050" spans="3:13" x14ac:dyDescent="0.25">
      <c r="C2050" s="15">
        <f t="shared" si="59"/>
        <v>44104</v>
      </c>
      <c r="D2050" s="35">
        <v>44100</v>
      </c>
      <c r="E2050" s="36">
        <v>372664.7</v>
      </c>
      <c r="F2050" s="36">
        <v>142345.9</v>
      </c>
      <c r="G2050" s="36">
        <v>230318.8</v>
      </c>
      <c r="H2050" s="36">
        <v>0</v>
      </c>
      <c r="I2050" s="36">
        <v>22.888500000000001</v>
      </c>
      <c r="J2050" s="36">
        <v>23.016999999999999</v>
      </c>
      <c r="K2050" s="36">
        <v>711.19</v>
      </c>
      <c r="L2050" s="36">
        <v>721.15</v>
      </c>
      <c r="M2050" s="36">
        <v>711.19</v>
      </c>
    </row>
    <row r="2051" spans="3:13" x14ac:dyDescent="0.25">
      <c r="C2051" s="15">
        <f t="shared" si="59"/>
        <v>44104</v>
      </c>
      <c r="D2051" s="35">
        <v>44099</v>
      </c>
      <c r="E2051" s="36">
        <v>372664.7</v>
      </c>
      <c r="F2051" s="36">
        <v>142345.9</v>
      </c>
      <c r="G2051" s="36">
        <v>230318.8</v>
      </c>
      <c r="H2051" s="36">
        <v>12</v>
      </c>
      <c r="I2051" s="36">
        <v>22.888500000000001</v>
      </c>
      <c r="J2051" s="36">
        <v>23.016999999999999</v>
      </c>
      <c r="K2051" s="36">
        <v>711.19</v>
      </c>
      <c r="L2051" s="36">
        <v>721.15</v>
      </c>
      <c r="M2051" s="36">
        <v>711.19</v>
      </c>
    </row>
    <row r="2052" spans="3:13" x14ac:dyDescent="0.25">
      <c r="C2052" s="15">
        <f t="shared" si="59"/>
        <v>44104</v>
      </c>
      <c r="D2052" s="35">
        <v>44098</v>
      </c>
      <c r="E2052" s="36">
        <v>371160.3</v>
      </c>
      <c r="F2052" s="36">
        <v>142579.9</v>
      </c>
      <c r="G2052" s="36">
        <v>228580.4</v>
      </c>
      <c r="H2052" s="36">
        <v>13</v>
      </c>
      <c r="I2052" s="36">
        <v>23.147500000000001</v>
      </c>
      <c r="J2052" s="36">
        <v>23.117999999999999</v>
      </c>
      <c r="K2052" s="36">
        <v>705.7</v>
      </c>
      <c r="L2052" s="36">
        <v>765.74</v>
      </c>
      <c r="M2052" s="36">
        <v>705.7</v>
      </c>
    </row>
    <row r="2053" spans="3:13" x14ac:dyDescent="0.25">
      <c r="C2053" s="15">
        <f t="shared" si="59"/>
        <v>44104</v>
      </c>
      <c r="D2053" s="35">
        <v>44097</v>
      </c>
      <c r="E2053" s="36">
        <v>368829.9</v>
      </c>
      <c r="F2053" s="36">
        <v>142579.9</v>
      </c>
      <c r="G2053" s="36">
        <v>226250</v>
      </c>
      <c r="H2053" s="36">
        <v>107</v>
      </c>
      <c r="I2053" s="36">
        <v>22.778400000000001</v>
      </c>
      <c r="J2053" s="36">
        <v>23.013999999999999</v>
      </c>
      <c r="K2053" s="36">
        <v>744.44</v>
      </c>
      <c r="L2053" s="36">
        <v>853.27</v>
      </c>
      <c r="M2053" s="36">
        <v>744.44</v>
      </c>
    </row>
    <row r="2054" spans="3:13" x14ac:dyDescent="0.25">
      <c r="C2054" s="15">
        <f t="shared" si="59"/>
        <v>44104</v>
      </c>
      <c r="D2054" s="35">
        <v>44096</v>
      </c>
      <c r="E2054" s="36">
        <v>367617.3</v>
      </c>
      <c r="F2054" s="36">
        <v>142579.9</v>
      </c>
      <c r="G2054" s="36">
        <v>225037.4</v>
      </c>
      <c r="H2054" s="36">
        <v>193</v>
      </c>
      <c r="I2054" s="36">
        <v>24.399000000000001</v>
      </c>
      <c r="J2054" s="36">
        <v>24.442</v>
      </c>
      <c r="K2054" s="36">
        <v>788.64</v>
      </c>
      <c r="L2054" s="36">
        <v>856.93</v>
      </c>
      <c r="M2054" s="36">
        <v>788.64</v>
      </c>
    </row>
    <row r="2055" spans="3:13" x14ac:dyDescent="0.25">
      <c r="C2055" s="15">
        <f t="shared" si="59"/>
        <v>44104</v>
      </c>
      <c r="D2055" s="35">
        <v>44095</v>
      </c>
      <c r="E2055" s="36">
        <v>366200.8</v>
      </c>
      <c r="F2055" s="36">
        <v>140718</v>
      </c>
      <c r="G2055" s="36">
        <v>225482.7</v>
      </c>
      <c r="H2055" s="36">
        <v>439</v>
      </c>
      <c r="I2055" s="36">
        <v>24.715599999999998</v>
      </c>
      <c r="J2055" s="36">
        <v>24.298999999999999</v>
      </c>
      <c r="K2055" s="36">
        <v>847.73</v>
      </c>
      <c r="L2055" s="36">
        <v>853.76</v>
      </c>
      <c r="M2055" s="36">
        <v>847.73</v>
      </c>
    </row>
    <row r="2056" spans="3:13" x14ac:dyDescent="0.25">
      <c r="C2056" s="15">
        <f t="shared" si="59"/>
        <v>44104</v>
      </c>
      <c r="D2056" s="35">
        <v>44094</v>
      </c>
      <c r="E2056" s="36">
        <v>365007.5</v>
      </c>
      <c r="F2056" s="36">
        <v>140718</v>
      </c>
      <c r="G2056" s="36">
        <v>224289.5</v>
      </c>
      <c r="H2056" s="36">
        <v>0</v>
      </c>
      <c r="I2056" s="36">
        <v>26.784500000000001</v>
      </c>
      <c r="J2056" s="36">
        <v>27.027999999999999</v>
      </c>
      <c r="K2056" s="36">
        <v>849.14</v>
      </c>
      <c r="L2056" s="36">
        <v>858.3</v>
      </c>
      <c r="M2056" s="36">
        <v>849.14</v>
      </c>
    </row>
    <row r="2057" spans="3:13" x14ac:dyDescent="0.25">
      <c r="C2057" s="15">
        <f t="shared" si="59"/>
        <v>44104</v>
      </c>
      <c r="D2057" s="35">
        <v>44093</v>
      </c>
      <c r="E2057" s="36">
        <v>365007.5</v>
      </c>
      <c r="F2057" s="36">
        <v>140718</v>
      </c>
      <c r="G2057" s="36">
        <v>224289.5</v>
      </c>
      <c r="H2057" s="36">
        <v>0</v>
      </c>
      <c r="I2057" s="36">
        <v>26.784500000000001</v>
      </c>
      <c r="J2057" s="36">
        <v>27.027999999999999</v>
      </c>
      <c r="K2057" s="36">
        <v>849.14</v>
      </c>
      <c r="L2057" s="36">
        <v>858.3</v>
      </c>
      <c r="M2057" s="36">
        <v>849.14</v>
      </c>
    </row>
    <row r="2058" spans="3:13" x14ac:dyDescent="0.25">
      <c r="C2058" s="15">
        <f t="shared" si="59"/>
        <v>44104</v>
      </c>
      <c r="D2058" s="35">
        <v>44092</v>
      </c>
      <c r="E2058" s="36">
        <v>365007.5</v>
      </c>
      <c r="F2058" s="36">
        <v>140718</v>
      </c>
      <c r="G2058" s="36">
        <v>224289.5</v>
      </c>
      <c r="H2058" s="36">
        <v>23</v>
      </c>
      <c r="I2058" s="36">
        <v>26.784500000000001</v>
      </c>
      <c r="J2058" s="36">
        <v>27.027999999999999</v>
      </c>
      <c r="K2058" s="36">
        <v>849.14</v>
      </c>
      <c r="L2058" s="36">
        <v>858.3</v>
      </c>
      <c r="M2058" s="36">
        <v>849.14</v>
      </c>
    </row>
    <row r="2059" spans="3:13" x14ac:dyDescent="0.25">
      <c r="C2059" s="15">
        <f t="shared" si="59"/>
        <v>44104</v>
      </c>
      <c r="D2059" s="35">
        <v>44091</v>
      </c>
      <c r="E2059" s="36">
        <v>362963.20000000001</v>
      </c>
      <c r="F2059" s="36">
        <v>140217</v>
      </c>
      <c r="G2059" s="36">
        <v>222746.2</v>
      </c>
      <c r="H2059" s="36">
        <v>397</v>
      </c>
      <c r="I2059" s="36">
        <v>27.0364</v>
      </c>
      <c r="J2059" s="36">
        <v>26.984999999999999</v>
      </c>
      <c r="K2059" s="36">
        <v>860.91</v>
      </c>
      <c r="L2059" s="36">
        <v>862.53</v>
      </c>
      <c r="M2059" s="36">
        <v>860.91</v>
      </c>
    </row>
    <row r="2060" spans="3:13" x14ac:dyDescent="0.25">
      <c r="C2060" s="15">
        <f t="shared" si="59"/>
        <v>44104</v>
      </c>
      <c r="D2060" s="35">
        <v>44090</v>
      </c>
      <c r="E2060" s="36">
        <v>363028.8</v>
      </c>
      <c r="F2060" s="36">
        <v>140217</v>
      </c>
      <c r="G2060" s="36">
        <v>222811.8</v>
      </c>
      <c r="H2060" s="36">
        <v>305</v>
      </c>
      <c r="I2060" s="36">
        <v>27.159500000000001</v>
      </c>
      <c r="J2060" s="36">
        <v>27.355</v>
      </c>
      <c r="K2060" s="36">
        <v>870.79</v>
      </c>
      <c r="L2060" s="36">
        <v>866.35</v>
      </c>
      <c r="M2060" s="36">
        <v>870.79</v>
      </c>
    </row>
    <row r="2061" spans="3:13" x14ac:dyDescent="0.25">
      <c r="C2061" s="15">
        <f t="shared" si="59"/>
        <v>44104</v>
      </c>
      <c r="D2061" s="35">
        <v>44089</v>
      </c>
      <c r="E2061" s="36">
        <v>360568.8</v>
      </c>
      <c r="F2061" s="36">
        <v>139189.79999999999</v>
      </c>
      <c r="G2061" s="36">
        <v>221379</v>
      </c>
      <c r="H2061" s="36">
        <v>206</v>
      </c>
      <c r="I2061" s="36">
        <v>27.138000000000002</v>
      </c>
      <c r="J2061" s="36">
        <v>27.346</v>
      </c>
      <c r="K2061" s="36">
        <v>868.55</v>
      </c>
      <c r="L2061" s="36">
        <v>862.8</v>
      </c>
      <c r="M2061" s="36">
        <v>868.55</v>
      </c>
    </row>
    <row r="2062" spans="3:13" x14ac:dyDescent="0.25">
      <c r="C2062" s="15">
        <f t="shared" si="59"/>
        <v>44104</v>
      </c>
      <c r="D2062" s="35">
        <v>44088</v>
      </c>
      <c r="E2062" s="36">
        <v>358236.4</v>
      </c>
      <c r="F2062" s="36">
        <v>139189.79999999999</v>
      </c>
      <c r="G2062" s="36">
        <v>219046.6</v>
      </c>
      <c r="H2062" s="36">
        <v>6</v>
      </c>
      <c r="I2062" s="36">
        <v>27.123100000000001</v>
      </c>
      <c r="J2062" s="36">
        <v>27.228999999999999</v>
      </c>
      <c r="K2062" s="36">
        <v>858.09</v>
      </c>
      <c r="L2062" s="36">
        <v>859.26</v>
      </c>
      <c r="M2062" s="36">
        <v>858.09</v>
      </c>
    </row>
    <row r="2063" spans="3:13" x14ac:dyDescent="0.25">
      <c r="C2063" s="15">
        <f t="shared" si="59"/>
        <v>44104</v>
      </c>
      <c r="D2063" s="35">
        <v>44087</v>
      </c>
      <c r="E2063" s="36">
        <v>357772.1</v>
      </c>
      <c r="F2063" s="36">
        <v>138707.5</v>
      </c>
      <c r="G2063" s="36">
        <v>219064.6</v>
      </c>
      <c r="H2063" s="36">
        <v>0</v>
      </c>
      <c r="I2063" s="36">
        <v>26.73</v>
      </c>
      <c r="J2063" s="36">
        <v>26.739000000000001</v>
      </c>
      <c r="K2063" s="36">
        <v>862.99</v>
      </c>
      <c r="L2063" s="36">
        <v>856.26</v>
      </c>
      <c r="M2063" s="36">
        <v>862.99</v>
      </c>
    </row>
    <row r="2064" spans="3:13" x14ac:dyDescent="0.25">
      <c r="C2064" s="15">
        <f t="shared" si="59"/>
        <v>44104</v>
      </c>
      <c r="D2064" s="35">
        <v>44086</v>
      </c>
      <c r="E2064" s="36">
        <v>357772.1</v>
      </c>
      <c r="F2064" s="36">
        <v>138707.5</v>
      </c>
      <c r="G2064" s="36">
        <v>219064.6</v>
      </c>
      <c r="H2064" s="36">
        <v>0</v>
      </c>
      <c r="I2064" s="36">
        <v>26.73</v>
      </c>
      <c r="J2064" s="36">
        <v>26.739000000000001</v>
      </c>
      <c r="K2064" s="36">
        <v>862.99</v>
      </c>
      <c r="L2064" s="36">
        <v>856.26</v>
      </c>
      <c r="M2064" s="36">
        <v>862.99</v>
      </c>
    </row>
    <row r="2065" spans="3:13" x14ac:dyDescent="0.25">
      <c r="C2065" s="15">
        <f t="shared" si="59"/>
        <v>44104</v>
      </c>
      <c r="D2065" s="35">
        <v>44085</v>
      </c>
      <c r="E2065" s="36">
        <v>357772.1</v>
      </c>
      <c r="F2065" s="36">
        <v>138707.5</v>
      </c>
      <c r="G2065" s="36">
        <v>219064.6</v>
      </c>
      <c r="H2065" s="36">
        <v>225</v>
      </c>
      <c r="I2065" s="36">
        <v>26.73</v>
      </c>
      <c r="J2065" s="36">
        <v>26.739000000000001</v>
      </c>
      <c r="K2065" s="36">
        <v>862.99</v>
      </c>
      <c r="L2065" s="36">
        <v>856.26</v>
      </c>
      <c r="M2065" s="36">
        <v>862.99</v>
      </c>
    </row>
    <row r="2066" spans="3:13" x14ac:dyDescent="0.25">
      <c r="C2066" s="15">
        <f t="shared" si="59"/>
        <v>44104</v>
      </c>
      <c r="D2066" s="35">
        <v>44084</v>
      </c>
      <c r="E2066" s="36">
        <v>356587.9</v>
      </c>
      <c r="F2066" s="36">
        <v>138707.5</v>
      </c>
      <c r="G2066" s="36">
        <v>217880.4</v>
      </c>
      <c r="H2066" s="36">
        <v>3</v>
      </c>
      <c r="I2066" s="36">
        <v>26.877099999999999</v>
      </c>
      <c r="J2066" s="36">
        <v>27.163</v>
      </c>
      <c r="K2066" s="36">
        <v>862.84</v>
      </c>
      <c r="L2066" s="36">
        <v>856.26</v>
      </c>
      <c r="M2066" s="36">
        <v>862.84</v>
      </c>
    </row>
    <row r="2067" spans="3:13" x14ac:dyDescent="0.25">
      <c r="C2067" s="15">
        <f t="shared" si="59"/>
        <v>44104</v>
      </c>
      <c r="D2067" s="35">
        <v>44083</v>
      </c>
      <c r="E2067" s="36">
        <v>355400.9</v>
      </c>
      <c r="F2067" s="36">
        <v>140946.79999999999</v>
      </c>
      <c r="G2067" s="36">
        <v>214454.1</v>
      </c>
      <c r="H2067" s="36">
        <v>4</v>
      </c>
      <c r="I2067" s="36">
        <v>26.979800000000001</v>
      </c>
      <c r="J2067" s="36">
        <v>26.954999999999998</v>
      </c>
      <c r="K2067" s="36">
        <v>849.22</v>
      </c>
      <c r="L2067" s="36">
        <v>856.39</v>
      </c>
      <c r="M2067" s="36">
        <v>849.22</v>
      </c>
    </row>
    <row r="2068" spans="3:13" x14ac:dyDescent="0.25">
      <c r="C2068" s="15">
        <f t="shared" si="59"/>
        <v>44104</v>
      </c>
      <c r="D2068" s="35">
        <v>44082</v>
      </c>
      <c r="E2068" s="36">
        <v>353476.6</v>
      </c>
      <c r="F2068" s="36">
        <v>140358.20000000001</v>
      </c>
      <c r="G2068" s="36">
        <v>213118.4</v>
      </c>
      <c r="H2068" s="36">
        <v>286</v>
      </c>
      <c r="I2068" s="36">
        <v>26.670500000000001</v>
      </c>
      <c r="J2068" s="36">
        <v>26.864000000000001</v>
      </c>
      <c r="K2068" s="36">
        <v>861.55</v>
      </c>
      <c r="L2068" s="36">
        <v>901.87</v>
      </c>
      <c r="M2068" s="36">
        <v>861.55</v>
      </c>
    </row>
    <row r="2069" spans="3:13" x14ac:dyDescent="0.25">
      <c r="C2069" s="15">
        <f t="shared" si="59"/>
        <v>44104</v>
      </c>
      <c r="D2069" s="35">
        <v>44081</v>
      </c>
      <c r="E2069" s="36">
        <v>351670.3</v>
      </c>
      <c r="F2069" s="36">
        <v>140358.20000000001</v>
      </c>
      <c r="G2069" s="36">
        <v>211312.1</v>
      </c>
      <c r="H2069" s="36">
        <v>0</v>
      </c>
      <c r="I2069" s="36">
        <v>26.8322</v>
      </c>
      <c r="J2069" s="36">
        <v>26.576000000000001</v>
      </c>
      <c r="K2069" s="36">
        <v>861.28</v>
      </c>
      <c r="L2069" s="36">
        <v>903.89</v>
      </c>
      <c r="M2069" s="36">
        <v>861.28</v>
      </c>
    </row>
    <row r="2070" spans="3:13" x14ac:dyDescent="0.25">
      <c r="C2070" s="15">
        <f t="shared" si="59"/>
        <v>44104</v>
      </c>
      <c r="D2070" s="35">
        <v>44080</v>
      </c>
      <c r="E2070" s="36">
        <v>351670.3</v>
      </c>
      <c r="F2070" s="36">
        <v>140358.20000000001</v>
      </c>
      <c r="G2070" s="36">
        <v>211312.1</v>
      </c>
      <c r="H2070" s="36">
        <v>0</v>
      </c>
      <c r="I2070" s="36">
        <v>26.910499999999999</v>
      </c>
      <c r="J2070" s="36">
        <v>26.576000000000001</v>
      </c>
      <c r="K2070" s="36">
        <v>864.28</v>
      </c>
      <c r="L2070" s="36">
        <v>902.28</v>
      </c>
      <c r="M2070" s="36">
        <v>864.28</v>
      </c>
    </row>
    <row r="2071" spans="3:13" x14ac:dyDescent="0.25">
      <c r="C2071" s="15">
        <f t="shared" si="59"/>
        <v>44104</v>
      </c>
      <c r="D2071" s="35">
        <v>44079</v>
      </c>
      <c r="E2071" s="36">
        <v>351670.3</v>
      </c>
      <c r="F2071" s="36">
        <v>140358.20000000001</v>
      </c>
      <c r="G2071" s="36">
        <v>211312.1</v>
      </c>
      <c r="H2071" s="36">
        <v>0</v>
      </c>
      <c r="I2071" s="36">
        <v>26.910499999999999</v>
      </c>
      <c r="J2071" s="36">
        <v>26.576000000000001</v>
      </c>
      <c r="K2071" s="36">
        <v>864.28</v>
      </c>
      <c r="L2071" s="36">
        <v>902.28</v>
      </c>
      <c r="M2071" s="36">
        <v>864.28</v>
      </c>
    </row>
    <row r="2072" spans="3:13" x14ac:dyDescent="0.25">
      <c r="C2072" s="15">
        <f t="shared" si="59"/>
        <v>44104</v>
      </c>
      <c r="D2072" s="35">
        <v>44078</v>
      </c>
      <c r="E2072" s="36">
        <v>351670.3</v>
      </c>
      <c r="F2072" s="36">
        <v>140358.20000000001</v>
      </c>
      <c r="G2072" s="36">
        <v>211312.1</v>
      </c>
      <c r="H2072" s="36">
        <v>359</v>
      </c>
      <c r="I2072" s="36">
        <v>26.910499999999999</v>
      </c>
      <c r="J2072" s="36">
        <v>26.576000000000001</v>
      </c>
      <c r="K2072" s="36">
        <v>864.28</v>
      </c>
      <c r="L2072" s="36">
        <v>902.28</v>
      </c>
      <c r="M2072" s="36">
        <v>864.28</v>
      </c>
    </row>
    <row r="2073" spans="3:13" x14ac:dyDescent="0.25">
      <c r="C2073" s="15">
        <f t="shared" si="59"/>
        <v>44104</v>
      </c>
      <c r="D2073" s="35">
        <v>44077</v>
      </c>
      <c r="E2073" s="36">
        <v>349224.2</v>
      </c>
      <c r="F2073" s="36">
        <v>139081</v>
      </c>
      <c r="G2073" s="36">
        <v>210143.2</v>
      </c>
      <c r="H2073" s="36">
        <v>440</v>
      </c>
      <c r="I2073" s="36">
        <v>26.585999999999999</v>
      </c>
      <c r="J2073" s="36">
        <v>26.734999999999999</v>
      </c>
      <c r="K2073" s="36">
        <v>883.37</v>
      </c>
      <c r="L2073" s="36">
        <v>901.47</v>
      </c>
      <c r="M2073" s="36">
        <v>883.37</v>
      </c>
    </row>
    <row r="2074" spans="3:13" x14ac:dyDescent="0.25">
      <c r="C2074" s="15">
        <f t="shared" si="59"/>
        <v>44104</v>
      </c>
      <c r="D2074" s="35">
        <v>44076</v>
      </c>
      <c r="E2074" s="36">
        <v>347533.1</v>
      </c>
      <c r="F2074" s="36">
        <v>139890.20000000001</v>
      </c>
      <c r="G2074" s="36">
        <v>207642.9</v>
      </c>
      <c r="H2074" s="36">
        <v>292</v>
      </c>
      <c r="I2074" s="36">
        <v>27.447500000000002</v>
      </c>
      <c r="J2074" s="36">
        <v>27.248999999999999</v>
      </c>
      <c r="K2074" s="36">
        <v>910.59</v>
      </c>
      <c r="L2074" s="36">
        <v>902.84</v>
      </c>
      <c r="M2074" s="36">
        <v>910.59</v>
      </c>
    </row>
    <row r="2075" spans="3:13" x14ac:dyDescent="0.25">
      <c r="C2075" s="15">
        <f t="shared" si="59"/>
        <v>44104</v>
      </c>
      <c r="D2075" s="35">
        <v>44075</v>
      </c>
      <c r="E2075" s="36">
        <v>345468.4</v>
      </c>
      <c r="F2075" s="36">
        <v>138250.70000000001</v>
      </c>
      <c r="G2075" s="36">
        <v>207217.7</v>
      </c>
      <c r="H2075" s="36">
        <v>470</v>
      </c>
      <c r="I2075" s="36">
        <v>28.111000000000001</v>
      </c>
      <c r="J2075" s="36">
        <v>28.486000000000001</v>
      </c>
      <c r="K2075" s="36">
        <v>913.12</v>
      </c>
      <c r="L2075" s="36">
        <v>924.99</v>
      </c>
      <c r="M2075" s="36">
        <v>913.12</v>
      </c>
    </row>
    <row r="2076" spans="3:13" x14ac:dyDescent="0.25">
      <c r="C2076" s="15">
        <f t="shared" si="59"/>
        <v>44074</v>
      </c>
      <c r="D2076" s="35">
        <v>44074</v>
      </c>
      <c r="E2076" s="36">
        <v>344970.4</v>
      </c>
      <c r="F2076" s="36">
        <v>138098.6</v>
      </c>
      <c r="G2076" s="36">
        <v>206871.8</v>
      </c>
      <c r="H2076" s="36">
        <v>708</v>
      </c>
      <c r="I2076" s="36">
        <v>28.142800000000001</v>
      </c>
      <c r="J2076" s="36">
        <v>28.437000000000001</v>
      </c>
      <c r="K2076" s="36">
        <v>891.73</v>
      </c>
      <c r="L2076" s="36">
        <v>838.58</v>
      </c>
      <c r="M2076" s="36">
        <v>891.73</v>
      </c>
    </row>
    <row r="2077" spans="3:13" x14ac:dyDescent="0.25">
      <c r="C2077" s="15">
        <f t="shared" si="59"/>
        <v>44074</v>
      </c>
      <c r="D2077" s="35">
        <v>44073</v>
      </c>
      <c r="E2077" s="36">
        <v>342247.9</v>
      </c>
      <c r="F2077" s="36">
        <v>133318.39999999999</v>
      </c>
      <c r="G2077" s="36">
        <v>208929.4</v>
      </c>
      <c r="H2077" s="36">
        <v>0</v>
      </c>
      <c r="I2077" s="36">
        <v>27.503</v>
      </c>
      <c r="J2077" s="36">
        <v>27.61</v>
      </c>
      <c r="K2077" s="36">
        <v>871.6</v>
      </c>
      <c r="L2077" s="36">
        <v>836.5</v>
      </c>
      <c r="M2077" s="36">
        <v>871.6</v>
      </c>
    </row>
    <row r="2078" spans="3:13" x14ac:dyDescent="0.25">
      <c r="C2078" s="15">
        <f t="shared" ref="C2078:C2141" si="60">IFERROR(IF(DAY(D2078)=1,EOMONTH(D2078,0),IF(AND(EOMONTH(D2078,0)+1-D2078&lt;=3,(H2078-AVERAGE(H2079:H2088))/_xlfn.STDEV.S(H2079:H2088)&gt;3),EOMONTH(D2078,1),C2079)),C2079)</f>
        <v>44074</v>
      </c>
      <c r="D2078" s="35">
        <v>44072</v>
      </c>
      <c r="E2078" s="36">
        <v>342247.9</v>
      </c>
      <c r="F2078" s="36">
        <v>133318.39999999999</v>
      </c>
      <c r="G2078" s="36">
        <v>208929.4</v>
      </c>
      <c r="H2078" s="36">
        <v>0</v>
      </c>
      <c r="I2078" s="36">
        <v>27.503</v>
      </c>
      <c r="J2078" s="36">
        <v>27.61</v>
      </c>
      <c r="K2078" s="36">
        <v>871.6</v>
      </c>
      <c r="L2078" s="36">
        <v>836.5</v>
      </c>
      <c r="M2078" s="36">
        <v>871.6</v>
      </c>
    </row>
    <row r="2079" spans="3:13" x14ac:dyDescent="0.25">
      <c r="C2079" s="15">
        <f t="shared" si="60"/>
        <v>44074</v>
      </c>
      <c r="D2079" s="35">
        <v>44071</v>
      </c>
      <c r="E2079" s="36">
        <v>342247.9</v>
      </c>
      <c r="F2079" s="36">
        <v>133318.39999999999</v>
      </c>
      <c r="G2079" s="36">
        <v>208929.4</v>
      </c>
      <c r="H2079" s="36">
        <v>6545</v>
      </c>
      <c r="I2079" s="36">
        <v>27.503</v>
      </c>
      <c r="J2079" s="36">
        <v>27.61</v>
      </c>
      <c r="K2079" s="36">
        <v>871.6</v>
      </c>
      <c r="L2079" s="36">
        <v>836.5</v>
      </c>
      <c r="M2079" s="36">
        <v>871.6</v>
      </c>
    </row>
    <row r="2080" spans="3:13" x14ac:dyDescent="0.25">
      <c r="C2080" s="15">
        <f t="shared" si="60"/>
        <v>44074</v>
      </c>
      <c r="D2080" s="35">
        <v>44070</v>
      </c>
      <c r="E2080" s="36">
        <v>339867.9</v>
      </c>
      <c r="F2080" s="36">
        <v>123622</v>
      </c>
      <c r="G2080" s="36">
        <v>216245.9</v>
      </c>
      <c r="H2080" s="36">
        <v>1</v>
      </c>
      <c r="I2080" s="36">
        <v>27.016100000000002</v>
      </c>
      <c r="J2080" s="36">
        <v>27.024999999999999</v>
      </c>
      <c r="K2080" s="36">
        <v>856.08</v>
      </c>
      <c r="L2080" s="36">
        <v>833.02</v>
      </c>
      <c r="M2080" s="36">
        <v>856.08</v>
      </c>
    </row>
    <row r="2081" spans="3:13" x14ac:dyDescent="0.25">
      <c r="C2081" s="15">
        <f t="shared" si="60"/>
        <v>44074</v>
      </c>
      <c r="D2081" s="35">
        <v>44069</v>
      </c>
      <c r="E2081" s="36">
        <v>339845.8</v>
      </c>
      <c r="F2081" s="36">
        <v>130403.3</v>
      </c>
      <c r="G2081" s="36">
        <v>209442.5</v>
      </c>
      <c r="H2081" s="36">
        <v>12</v>
      </c>
      <c r="I2081" s="36">
        <v>27.4998</v>
      </c>
      <c r="J2081" s="36">
        <v>27.449000000000002</v>
      </c>
      <c r="K2081" s="36">
        <v>834.88</v>
      </c>
      <c r="L2081" s="36">
        <v>834.01</v>
      </c>
      <c r="M2081" s="36">
        <v>834.88</v>
      </c>
    </row>
    <row r="2082" spans="3:13" x14ac:dyDescent="0.25">
      <c r="C2082" s="15">
        <f t="shared" si="60"/>
        <v>44074</v>
      </c>
      <c r="D2082" s="35">
        <v>44068</v>
      </c>
      <c r="E2082" s="36">
        <v>339865.8</v>
      </c>
      <c r="F2082" s="36">
        <v>130403.3</v>
      </c>
      <c r="G2082" s="36">
        <v>209462.5</v>
      </c>
      <c r="H2082" s="36">
        <v>3</v>
      </c>
      <c r="I2082" s="36">
        <v>26.534199999999998</v>
      </c>
      <c r="J2082" s="36">
        <v>26.273</v>
      </c>
      <c r="K2082" s="36">
        <v>843.5</v>
      </c>
      <c r="L2082" s="36">
        <v>830.77</v>
      </c>
      <c r="M2082" s="36">
        <v>843.5</v>
      </c>
    </row>
    <row r="2083" spans="3:13" x14ac:dyDescent="0.25">
      <c r="C2083" s="15">
        <f t="shared" si="60"/>
        <v>44074</v>
      </c>
      <c r="D2083" s="35">
        <v>44067</v>
      </c>
      <c r="E2083" s="36">
        <v>339680.1</v>
      </c>
      <c r="F2083" s="36">
        <v>130033.2</v>
      </c>
      <c r="G2083" s="36">
        <v>209646.9</v>
      </c>
      <c r="H2083" s="36">
        <v>1</v>
      </c>
      <c r="I2083" s="36">
        <v>26.605</v>
      </c>
      <c r="J2083" s="36">
        <v>26.606999999999999</v>
      </c>
      <c r="K2083" s="36">
        <v>827.65</v>
      </c>
      <c r="L2083" s="36">
        <v>829.96</v>
      </c>
      <c r="M2083" s="36">
        <v>827.65</v>
      </c>
    </row>
    <row r="2084" spans="3:13" x14ac:dyDescent="0.25">
      <c r="C2084" s="15">
        <f t="shared" si="60"/>
        <v>44074</v>
      </c>
      <c r="D2084" s="35">
        <v>44066</v>
      </c>
      <c r="E2084" s="36">
        <v>340279.8</v>
      </c>
      <c r="F2084" s="36">
        <v>129555.4</v>
      </c>
      <c r="G2084" s="36">
        <v>210724.5</v>
      </c>
      <c r="H2084" s="36">
        <v>0</v>
      </c>
      <c r="I2084" s="36">
        <v>26.790500000000002</v>
      </c>
      <c r="J2084" s="36">
        <v>26.731999999999999</v>
      </c>
      <c r="K2084" s="36">
        <v>874.34</v>
      </c>
      <c r="L2084" s="36">
        <v>868.13</v>
      </c>
      <c r="M2084" s="36">
        <v>874.34</v>
      </c>
    </row>
    <row r="2085" spans="3:13" x14ac:dyDescent="0.25">
      <c r="C2085" s="15">
        <f t="shared" si="60"/>
        <v>44074</v>
      </c>
      <c r="D2085" s="35">
        <v>44065</v>
      </c>
      <c r="E2085" s="36">
        <v>340279.8</v>
      </c>
      <c r="F2085" s="36">
        <v>129555.4</v>
      </c>
      <c r="G2085" s="36">
        <v>210724.5</v>
      </c>
      <c r="H2085" s="36">
        <v>0</v>
      </c>
      <c r="I2085" s="36">
        <v>26.790500000000002</v>
      </c>
      <c r="J2085" s="36">
        <v>26.731999999999999</v>
      </c>
      <c r="K2085" s="36">
        <v>874.34</v>
      </c>
      <c r="L2085" s="36">
        <v>868.13</v>
      </c>
      <c r="M2085" s="36">
        <v>874.34</v>
      </c>
    </row>
    <row r="2086" spans="3:13" x14ac:dyDescent="0.25">
      <c r="C2086" s="15">
        <f t="shared" si="60"/>
        <v>44074</v>
      </c>
      <c r="D2086" s="35">
        <v>44064</v>
      </c>
      <c r="E2086" s="36">
        <v>340279.8</v>
      </c>
      <c r="F2086" s="36">
        <v>129555.4</v>
      </c>
      <c r="G2086" s="36">
        <v>210724.5</v>
      </c>
      <c r="H2086" s="36">
        <v>0</v>
      </c>
      <c r="I2086" s="36">
        <v>26.790500000000002</v>
      </c>
      <c r="J2086" s="36">
        <v>26.731999999999999</v>
      </c>
      <c r="K2086" s="36">
        <v>874.34</v>
      </c>
      <c r="L2086" s="36">
        <v>868.13</v>
      </c>
      <c r="M2086" s="36">
        <v>874.34</v>
      </c>
    </row>
    <row r="2087" spans="3:13" x14ac:dyDescent="0.25">
      <c r="C2087" s="15">
        <f t="shared" si="60"/>
        <v>44074</v>
      </c>
      <c r="D2087" s="35">
        <v>44063</v>
      </c>
      <c r="E2087" s="36">
        <v>339452.7</v>
      </c>
      <c r="F2087" s="36">
        <v>129555.4</v>
      </c>
      <c r="G2087" s="36">
        <v>209897.3</v>
      </c>
      <c r="H2087" s="36">
        <v>0</v>
      </c>
      <c r="I2087" s="36">
        <v>27.248000000000001</v>
      </c>
      <c r="J2087" s="36">
        <v>27.146999999999998</v>
      </c>
      <c r="K2087" s="36">
        <v>885.35</v>
      </c>
      <c r="L2087" s="36">
        <v>868.58</v>
      </c>
      <c r="M2087" s="36">
        <v>885.35</v>
      </c>
    </row>
    <row r="2088" spans="3:13" x14ac:dyDescent="0.25">
      <c r="C2088" s="15">
        <f t="shared" si="60"/>
        <v>44074</v>
      </c>
      <c r="D2088" s="35">
        <v>44062</v>
      </c>
      <c r="E2088" s="36">
        <v>339453.7</v>
      </c>
      <c r="F2088" s="36">
        <v>129555.4</v>
      </c>
      <c r="G2088" s="36">
        <v>209898.3</v>
      </c>
      <c r="H2088" s="36">
        <v>4</v>
      </c>
      <c r="I2088" s="36">
        <v>26.700500000000002</v>
      </c>
      <c r="J2088" s="36">
        <v>27.34</v>
      </c>
      <c r="K2088" s="36">
        <v>910.17</v>
      </c>
      <c r="L2088" s="36">
        <v>867.98</v>
      </c>
      <c r="M2088" s="36">
        <v>910.17</v>
      </c>
    </row>
    <row r="2089" spans="3:13" x14ac:dyDescent="0.25">
      <c r="C2089" s="15">
        <f t="shared" si="60"/>
        <v>44074</v>
      </c>
      <c r="D2089" s="35">
        <v>44061</v>
      </c>
      <c r="E2089" s="36">
        <v>339539.4</v>
      </c>
      <c r="F2089" s="36">
        <v>129555.4</v>
      </c>
      <c r="G2089" s="36">
        <v>209984</v>
      </c>
      <c r="H2089" s="36">
        <v>0</v>
      </c>
      <c r="I2089" s="36">
        <v>27.671500000000002</v>
      </c>
      <c r="J2089" s="36">
        <v>28.074999999999999</v>
      </c>
      <c r="K2089" s="36">
        <v>910.75</v>
      </c>
      <c r="L2089" s="36">
        <v>867.84</v>
      </c>
      <c r="M2089" s="36">
        <v>910.75</v>
      </c>
    </row>
    <row r="2090" spans="3:13" x14ac:dyDescent="0.25">
      <c r="C2090" s="15">
        <f t="shared" si="60"/>
        <v>44074</v>
      </c>
      <c r="D2090" s="35">
        <v>44060</v>
      </c>
      <c r="E2090" s="36">
        <v>336401</v>
      </c>
      <c r="F2090" s="36">
        <v>128965.9</v>
      </c>
      <c r="G2090" s="36">
        <v>207435.1</v>
      </c>
      <c r="H2090" s="36">
        <v>2</v>
      </c>
      <c r="I2090" s="36">
        <v>27.486000000000001</v>
      </c>
      <c r="J2090" s="36">
        <v>27.667000000000002</v>
      </c>
      <c r="K2090" s="36">
        <v>877.99</v>
      </c>
      <c r="L2090" s="36">
        <v>866.45</v>
      </c>
      <c r="M2090" s="36">
        <v>877.99</v>
      </c>
    </row>
    <row r="2091" spans="3:13" x14ac:dyDescent="0.25">
      <c r="C2091" s="15">
        <f t="shared" si="60"/>
        <v>44074</v>
      </c>
      <c r="D2091" s="35">
        <v>44059</v>
      </c>
      <c r="E2091" s="36">
        <v>337091.4</v>
      </c>
      <c r="F2091" s="36">
        <v>128470.2</v>
      </c>
      <c r="G2091" s="36">
        <v>208621.2</v>
      </c>
      <c r="H2091" s="36">
        <v>0</v>
      </c>
      <c r="I2091" s="36">
        <v>26.446300000000001</v>
      </c>
      <c r="J2091" s="36">
        <v>26.088999999999999</v>
      </c>
      <c r="K2091" s="36">
        <v>889.59</v>
      </c>
      <c r="L2091" s="36">
        <v>864.27</v>
      </c>
      <c r="M2091" s="36">
        <v>889.59</v>
      </c>
    </row>
    <row r="2092" spans="3:13" x14ac:dyDescent="0.25">
      <c r="C2092" s="15">
        <f t="shared" si="60"/>
        <v>44074</v>
      </c>
      <c r="D2092" s="35">
        <v>44058</v>
      </c>
      <c r="E2092" s="36">
        <v>337091.4</v>
      </c>
      <c r="F2092" s="36">
        <v>128470.2</v>
      </c>
      <c r="G2092" s="36">
        <v>208621.2</v>
      </c>
      <c r="H2092" s="36">
        <v>0</v>
      </c>
      <c r="I2092" s="36">
        <v>26.446300000000001</v>
      </c>
      <c r="J2092" s="36">
        <v>26.088999999999999</v>
      </c>
      <c r="K2092" s="36">
        <v>889.59</v>
      </c>
      <c r="L2092" s="36">
        <v>864.27</v>
      </c>
      <c r="M2092" s="36">
        <v>889.59</v>
      </c>
    </row>
    <row r="2093" spans="3:13" x14ac:dyDescent="0.25">
      <c r="C2093" s="15">
        <f t="shared" si="60"/>
        <v>44074</v>
      </c>
      <c r="D2093" s="35">
        <v>44057</v>
      </c>
      <c r="E2093" s="36">
        <v>337091.4</v>
      </c>
      <c r="F2093" s="36">
        <v>128470.2</v>
      </c>
      <c r="G2093" s="36">
        <v>208621.2</v>
      </c>
      <c r="H2093" s="36">
        <v>2</v>
      </c>
      <c r="I2093" s="36">
        <v>26.446300000000001</v>
      </c>
      <c r="J2093" s="36">
        <v>26.088999999999999</v>
      </c>
      <c r="K2093" s="36">
        <v>889.59</v>
      </c>
      <c r="L2093" s="36">
        <v>864.27</v>
      </c>
      <c r="M2093" s="36">
        <v>889.59</v>
      </c>
    </row>
    <row r="2094" spans="3:13" x14ac:dyDescent="0.25">
      <c r="C2094" s="15">
        <f t="shared" si="60"/>
        <v>44074</v>
      </c>
      <c r="D2094" s="35">
        <v>44056</v>
      </c>
      <c r="E2094" s="36">
        <v>335614.1</v>
      </c>
      <c r="F2094" s="36">
        <v>128470.2</v>
      </c>
      <c r="G2094" s="36">
        <v>207143.9</v>
      </c>
      <c r="H2094" s="36">
        <v>3</v>
      </c>
      <c r="I2094" s="36">
        <v>27.504999999999999</v>
      </c>
      <c r="J2094" s="36">
        <v>27.718</v>
      </c>
      <c r="K2094" s="36">
        <v>853.26</v>
      </c>
      <c r="L2094" s="36">
        <v>864.93</v>
      </c>
      <c r="M2094" s="36">
        <v>853.26</v>
      </c>
    </row>
    <row r="2095" spans="3:13" x14ac:dyDescent="0.25">
      <c r="C2095" s="15">
        <f t="shared" si="60"/>
        <v>44074</v>
      </c>
      <c r="D2095" s="35">
        <v>44055</v>
      </c>
      <c r="E2095" s="36">
        <v>336577.7</v>
      </c>
      <c r="F2095" s="36">
        <v>128022.7</v>
      </c>
      <c r="G2095" s="36">
        <v>208554.9</v>
      </c>
      <c r="H2095" s="36">
        <v>88</v>
      </c>
      <c r="I2095" s="36">
        <v>25.512</v>
      </c>
      <c r="J2095" s="36">
        <v>25.978999999999999</v>
      </c>
      <c r="K2095" s="36">
        <v>895.32</v>
      </c>
      <c r="L2095" s="36">
        <v>842.41</v>
      </c>
      <c r="M2095" s="36">
        <v>895.32</v>
      </c>
    </row>
    <row r="2096" spans="3:13" x14ac:dyDescent="0.25">
      <c r="C2096" s="15">
        <f t="shared" si="60"/>
        <v>44074</v>
      </c>
      <c r="D2096" s="35">
        <v>44054</v>
      </c>
      <c r="E2096" s="36">
        <v>336816.8</v>
      </c>
      <c r="F2096" s="36">
        <v>128023</v>
      </c>
      <c r="G2096" s="36">
        <v>208793.7</v>
      </c>
      <c r="H2096" s="36">
        <v>32</v>
      </c>
      <c r="I2096" s="36">
        <v>24.793099999999999</v>
      </c>
      <c r="J2096" s="36">
        <v>26.048999999999999</v>
      </c>
      <c r="K2096" s="36">
        <v>956.19</v>
      </c>
      <c r="L2096" s="36">
        <v>903.65</v>
      </c>
      <c r="M2096" s="36">
        <v>956.19</v>
      </c>
    </row>
    <row r="2097" spans="3:13" x14ac:dyDescent="0.25">
      <c r="C2097" s="15">
        <f t="shared" si="60"/>
        <v>44074</v>
      </c>
      <c r="D2097" s="35">
        <v>44053</v>
      </c>
      <c r="E2097" s="36">
        <v>336790.3</v>
      </c>
      <c r="F2097" s="36">
        <v>127437.5</v>
      </c>
      <c r="G2097" s="36">
        <v>209352.8</v>
      </c>
      <c r="H2097" s="36">
        <v>16</v>
      </c>
      <c r="I2097" s="36">
        <v>29.1295</v>
      </c>
      <c r="J2097" s="36">
        <v>29.260999999999999</v>
      </c>
      <c r="K2097" s="36">
        <v>934.96</v>
      </c>
      <c r="L2097" s="36">
        <v>819.76</v>
      </c>
      <c r="M2097" s="36">
        <v>934.96</v>
      </c>
    </row>
    <row r="2098" spans="3:13" x14ac:dyDescent="0.25">
      <c r="C2098" s="15">
        <f t="shared" si="60"/>
        <v>44074</v>
      </c>
      <c r="D2098" s="35">
        <v>44052</v>
      </c>
      <c r="E2098" s="36">
        <v>337159.5</v>
      </c>
      <c r="F2098" s="36">
        <v>127437.5</v>
      </c>
      <c r="G2098" s="36">
        <v>209722</v>
      </c>
      <c r="H2098" s="36">
        <v>0</v>
      </c>
      <c r="I2098" s="36">
        <v>28.300899999999999</v>
      </c>
      <c r="J2098" s="36">
        <v>27.54</v>
      </c>
      <c r="K2098" s="36">
        <v>946.04</v>
      </c>
      <c r="L2098" s="36">
        <v>819.03</v>
      </c>
      <c r="M2098" s="36">
        <v>946.04</v>
      </c>
    </row>
    <row r="2099" spans="3:13" x14ac:dyDescent="0.25">
      <c r="C2099" s="15">
        <f t="shared" si="60"/>
        <v>44074</v>
      </c>
      <c r="D2099" s="35">
        <v>44051</v>
      </c>
      <c r="E2099" s="36">
        <v>337159.5</v>
      </c>
      <c r="F2099" s="36">
        <v>127437.5</v>
      </c>
      <c r="G2099" s="36">
        <v>209722</v>
      </c>
      <c r="H2099" s="36">
        <v>0</v>
      </c>
      <c r="I2099" s="36">
        <v>28.300899999999999</v>
      </c>
      <c r="J2099" s="36">
        <v>27.54</v>
      </c>
      <c r="K2099" s="36">
        <v>946.04</v>
      </c>
      <c r="L2099" s="36">
        <v>819.03</v>
      </c>
      <c r="M2099" s="36">
        <v>946.04</v>
      </c>
    </row>
    <row r="2100" spans="3:13" x14ac:dyDescent="0.25">
      <c r="C2100" s="15">
        <f t="shared" si="60"/>
        <v>44074</v>
      </c>
      <c r="D2100" s="35">
        <v>44050</v>
      </c>
      <c r="E2100" s="36">
        <v>337159.5</v>
      </c>
      <c r="F2100" s="36">
        <v>127437.5</v>
      </c>
      <c r="G2100" s="36">
        <v>209722</v>
      </c>
      <c r="H2100" s="36">
        <v>25</v>
      </c>
      <c r="I2100" s="36">
        <v>28.300899999999999</v>
      </c>
      <c r="J2100" s="36">
        <v>27.54</v>
      </c>
      <c r="K2100" s="36">
        <v>946.04</v>
      </c>
      <c r="L2100" s="36">
        <v>819.03</v>
      </c>
      <c r="M2100" s="36">
        <v>946.04</v>
      </c>
    </row>
    <row r="2101" spans="3:13" x14ac:dyDescent="0.25">
      <c r="C2101" s="15">
        <f t="shared" si="60"/>
        <v>44074</v>
      </c>
      <c r="D2101" s="35">
        <v>44049</v>
      </c>
      <c r="E2101" s="36">
        <v>335007.2</v>
      </c>
      <c r="F2101" s="36">
        <v>126935.8</v>
      </c>
      <c r="G2101" s="36">
        <v>208071.4</v>
      </c>
      <c r="H2101" s="36">
        <v>6</v>
      </c>
      <c r="I2101" s="36">
        <v>28.921500000000002</v>
      </c>
      <c r="J2101" s="36">
        <v>28.4</v>
      </c>
      <c r="K2101" s="36">
        <v>903.43</v>
      </c>
      <c r="L2101" s="36">
        <v>820.74</v>
      </c>
      <c r="M2101" s="36">
        <v>903.43</v>
      </c>
    </row>
    <row r="2102" spans="3:13" x14ac:dyDescent="0.25">
      <c r="C2102" s="15">
        <f t="shared" si="60"/>
        <v>44074</v>
      </c>
      <c r="D2102" s="35">
        <v>44048</v>
      </c>
      <c r="E2102" s="36">
        <v>336296</v>
      </c>
      <c r="F2102" s="36">
        <v>126845.8</v>
      </c>
      <c r="G2102" s="36">
        <v>209450.2</v>
      </c>
      <c r="H2102" s="36">
        <v>3</v>
      </c>
      <c r="I2102" s="36">
        <v>26.9588</v>
      </c>
      <c r="J2102" s="36">
        <v>26.89</v>
      </c>
      <c r="K2102" s="36">
        <v>860.08</v>
      </c>
      <c r="L2102" s="36">
        <v>822.74</v>
      </c>
      <c r="M2102" s="36">
        <v>860.08</v>
      </c>
    </row>
    <row r="2103" spans="3:13" x14ac:dyDescent="0.25">
      <c r="C2103" s="15">
        <f t="shared" si="60"/>
        <v>44074</v>
      </c>
      <c r="D2103" s="35">
        <v>44047</v>
      </c>
      <c r="E2103" s="36">
        <v>336125.3</v>
      </c>
      <c r="F2103" s="36">
        <v>126524.3</v>
      </c>
      <c r="G2103" s="36">
        <v>209601</v>
      </c>
      <c r="H2103" s="36">
        <v>185</v>
      </c>
      <c r="I2103" s="36">
        <v>26.006</v>
      </c>
      <c r="J2103" s="36">
        <v>26.027999999999999</v>
      </c>
      <c r="K2103" s="36">
        <v>812.21</v>
      </c>
      <c r="L2103" s="36">
        <v>818.37</v>
      </c>
      <c r="M2103" s="36">
        <v>812.21</v>
      </c>
    </row>
    <row r="2104" spans="3:13" x14ac:dyDescent="0.25">
      <c r="C2104" s="15">
        <f t="shared" si="60"/>
        <v>44074</v>
      </c>
      <c r="D2104" s="35">
        <v>44046</v>
      </c>
      <c r="E2104" s="36">
        <v>336283.2</v>
      </c>
      <c r="F2104" s="36">
        <v>125625.3</v>
      </c>
      <c r="G2104" s="36">
        <v>210657.9</v>
      </c>
      <c r="H2104" s="36">
        <v>218</v>
      </c>
      <c r="I2104" s="36">
        <v>24.299600000000002</v>
      </c>
      <c r="J2104" s="36">
        <v>24.417000000000002</v>
      </c>
      <c r="K2104" s="36">
        <v>808.92</v>
      </c>
      <c r="L2104" s="36">
        <v>800.76</v>
      </c>
      <c r="M2104" s="36">
        <v>808.92</v>
      </c>
    </row>
    <row r="2105" spans="3:13" x14ac:dyDescent="0.25">
      <c r="C2105" s="15">
        <f t="shared" si="60"/>
        <v>44074</v>
      </c>
      <c r="D2105" s="35">
        <v>44045</v>
      </c>
      <c r="E2105" s="36">
        <v>334508.59999999998</v>
      </c>
      <c r="F2105" s="36">
        <v>131786.6</v>
      </c>
      <c r="G2105" s="36">
        <v>202722</v>
      </c>
      <c r="H2105" s="36">
        <v>0</v>
      </c>
      <c r="I2105" s="36">
        <v>24.388999999999999</v>
      </c>
      <c r="J2105" s="36">
        <v>24.216000000000001</v>
      </c>
      <c r="K2105" s="36">
        <v>790.66</v>
      </c>
      <c r="L2105" s="36">
        <v>801.41</v>
      </c>
      <c r="M2105" s="36">
        <v>790.66</v>
      </c>
    </row>
    <row r="2106" spans="3:13" x14ac:dyDescent="0.25">
      <c r="C2106" s="15">
        <f t="shared" si="60"/>
        <v>44074</v>
      </c>
      <c r="D2106" s="35">
        <v>44044</v>
      </c>
      <c r="E2106" s="36">
        <v>334508.59999999998</v>
      </c>
      <c r="F2106" s="36">
        <v>131786.6</v>
      </c>
      <c r="G2106" s="36">
        <v>202722</v>
      </c>
      <c r="H2106" s="36">
        <v>0</v>
      </c>
      <c r="I2106" s="36">
        <v>24.388999999999999</v>
      </c>
      <c r="J2106" s="36">
        <v>24.216000000000001</v>
      </c>
      <c r="K2106" s="36">
        <v>790.66</v>
      </c>
      <c r="L2106" s="36">
        <v>801.41</v>
      </c>
      <c r="M2106" s="36">
        <v>790.66</v>
      </c>
    </row>
    <row r="2107" spans="3:13" x14ac:dyDescent="0.25">
      <c r="C2107" s="15">
        <f t="shared" si="60"/>
        <v>44043</v>
      </c>
      <c r="D2107" s="35">
        <v>44043</v>
      </c>
      <c r="E2107" s="36">
        <v>334508.59999999998</v>
      </c>
      <c r="F2107" s="36">
        <v>131786.6</v>
      </c>
      <c r="G2107" s="36">
        <v>202722</v>
      </c>
      <c r="H2107" s="36">
        <v>219</v>
      </c>
      <c r="I2107" s="36">
        <v>24.388999999999999</v>
      </c>
      <c r="J2107" s="36">
        <v>24.216000000000001</v>
      </c>
      <c r="K2107" s="36">
        <v>790.66</v>
      </c>
      <c r="L2107" s="36">
        <v>801.41</v>
      </c>
      <c r="M2107" s="36">
        <v>790.66</v>
      </c>
    </row>
    <row r="2108" spans="3:13" x14ac:dyDescent="0.25">
      <c r="C2108" s="15">
        <f t="shared" si="60"/>
        <v>44043</v>
      </c>
      <c r="D2108" s="35">
        <v>44042</v>
      </c>
      <c r="E2108" s="36">
        <v>334541</v>
      </c>
      <c r="F2108" s="36">
        <v>133067.9</v>
      </c>
      <c r="G2108" s="36">
        <v>201473</v>
      </c>
      <c r="H2108" s="36">
        <v>475</v>
      </c>
      <c r="I2108" s="36">
        <v>23.497499999999999</v>
      </c>
      <c r="J2108" s="36">
        <v>23.361999999999998</v>
      </c>
      <c r="K2108" s="36">
        <v>799.57</v>
      </c>
      <c r="L2108" s="36">
        <v>797.57</v>
      </c>
      <c r="M2108" s="36">
        <v>799.57</v>
      </c>
    </row>
    <row r="2109" spans="3:13" x14ac:dyDescent="0.25">
      <c r="C2109" s="15">
        <f t="shared" si="60"/>
        <v>44043</v>
      </c>
      <c r="D2109" s="35">
        <v>44041</v>
      </c>
      <c r="E2109" s="36">
        <v>332531.90000000002</v>
      </c>
      <c r="F2109" s="36">
        <v>131235.20000000001</v>
      </c>
      <c r="G2109" s="36">
        <v>201296.8</v>
      </c>
      <c r="H2109" s="36">
        <v>596</v>
      </c>
      <c r="I2109" s="36">
        <v>24.309000000000001</v>
      </c>
      <c r="J2109" s="36">
        <v>24.292999999999999</v>
      </c>
      <c r="K2109" s="36">
        <v>807.23</v>
      </c>
      <c r="L2109" s="36">
        <v>781.67</v>
      </c>
      <c r="M2109" s="36">
        <v>807.23</v>
      </c>
    </row>
    <row r="2110" spans="3:13" x14ac:dyDescent="0.25">
      <c r="C2110" s="15">
        <f t="shared" si="60"/>
        <v>44043</v>
      </c>
      <c r="D2110" s="35">
        <v>44040</v>
      </c>
      <c r="E2110" s="36">
        <v>331756</v>
      </c>
      <c r="F2110" s="36">
        <v>131485.9</v>
      </c>
      <c r="G2110" s="36">
        <v>200270.1</v>
      </c>
      <c r="H2110" s="36">
        <v>459</v>
      </c>
      <c r="I2110" s="36">
        <v>24.402000000000001</v>
      </c>
      <c r="J2110" s="36">
        <v>24.265999999999998</v>
      </c>
      <c r="K2110" s="36">
        <v>827.62</v>
      </c>
      <c r="L2110" s="36">
        <v>710.78</v>
      </c>
      <c r="M2110" s="36">
        <v>827.62</v>
      </c>
    </row>
    <row r="2111" spans="3:13" x14ac:dyDescent="0.25">
      <c r="C2111" s="15">
        <f t="shared" si="60"/>
        <v>44043</v>
      </c>
      <c r="D2111" s="35">
        <v>44039</v>
      </c>
      <c r="E2111" s="36">
        <v>330957.5</v>
      </c>
      <c r="F2111" s="36">
        <v>131069.1</v>
      </c>
      <c r="G2111" s="36">
        <v>199888.4</v>
      </c>
      <c r="H2111" s="36">
        <v>469</v>
      </c>
      <c r="I2111" s="36">
        <v>24.588200000000001</v>
      </c>
      <c r="J2111" s="36">
        <v>24.475999999999999</v>
      </c>
      <c r="K2111" s="36">
        <v>786.98</v>
      </c>
      <c r="L2111" s="36">
        <v>646.62</v>
      </c>
      <c r="M2111" s="36">
        <v>786.98</v>
      </c>
    </row>
    <row r="2112" spans="3:13" x14ac:dyDescent="0.25">
      <c r="C2112" s="15">
        <f t="shared" si="60"/>
        <v>44043</v>
      </c>
      <c r="D2112" s="35">
        <v>44038</v>
      </c>
      <c r="E2112" s="36">
        <v>329499.40000000002</v>
      </c>
      <c r="F2112" s="36">
        <v>131070.3</v>
      </c>
      <c r="G2112" s="36">
        <v>198429.1</v>
      </c>
      <c r="H2112" s="36">
        <v>0</v>
      </c>
      <c r="I2112" s="36">
        <v>22.766400000000001</v>
      </c>
      <c r="J2112" s="36">
        <v>22.808</v>
      </c>
      <c r="K2112" s="36">
        <v>758.13</v>
      </c>
      <c r="L2112" s="36">
        <v>644.69000000000005</v>
      </c>
      <c r="M2112" s="36">
        <v>758.13</v>
      </c>
    </row>
    <row r="2113" spans="3:13" x14ac:dyDescent="0.25">
      <c r="C2113" s="15">
        <f t="shared" si="60"/>
        <v>44043</v>
      </c>
      <c r="D2113" s="35">
        <v>44037</v>
      </c>
      <c r="E2113" s="36">
        <v>329499.40000000002</v>
      </c>
      <c r="F2113" s="36">
        <v>131070.3</v>
      </c>
      <c r="G2113" s="36">
        <v>198429.1</v>
      </c>
      <c r="H2113" s="36">
        <v>0</v>
      </c>
      <c r="I2113" s="36">
        <v>22.766400000000001</v>
      </c>
      <c r="J2113" s="36">
        <v>22.808</v>
      </c>
      <c r="K2113" s="36">
        <v>758.13</v>
      </c>
      <c r="L2113" s="36">
        <v>644.69000000000005</v>
      </c>
      <c r="M2113" s="36">
        <v>758.13</v>
      </c>
    </row>
    <row r="2114" spans="3:13" x14ac:dyDescent="0.25">
      <c r="C2114" s="15">
        <f t="shared" si="60"/>
        <v>44043</v>
      </c>
      <c r="D2114" s="35">
        <v>44036</v>
      </c>
      <c r="E2114" s="36">
        <v>329499.40000000002</v>
      </c>
      <c r="F2114" s="36">
        <v>131070.3</v>
      </c>
      <c r="G2114" s="36">
        <v>198429.1</v>
      </c>
      <c r="H2114" s="36">
        <v>92</v>
      </c>
      <c r="I2114" s="36">
        <v>22.766400000000001</v>
      </c>
      <c r="J2114" s="36">
        <v>22.808</v>
      </c>
      <c r="K2114" s="36">
        <v>758.13</v>
      </c>
      <c r="L2114" s="36">
        <v>644.69000000000005</v>
      </c>
      <c r="M2114" s="36">
        <v>758.13</v>
      </c>
    </row>
    <row r="2115" spans="3:13" x14ac:dyDescent="0.25">
      <c r="C2115" s="15">
        <f t="shared" si="60"/>
        <v>44043</v>
      </c>
      <c r="D2115" s="35">
        <v>44035</v>
      </c>
      <c r="E2115" s="36">
        <v>328874.2</v>
      </c>
      <c r="F2115" s="36">
        <v>130287</v>
      </c>
      <c r="G2115" s="36">
        <v>198587.2</v>
      </c>
      <c r="H2115" s="36">
        <v>318</v>
      </c>
      <c r="I2115" s="36">
        <v>22.59</v>
      </c>
      <c r="J2115" s="36">
        <v>22.945</v>
      </c>
      <c r="K2115" s="36">
        <v>755.56</v>
      </c>
      <c r="L2115" s="36">
        <v>645.91</v>
      </c>
      <c r="M2115" s="36">
        <v>755.56</v>
      </c>
    </row>
    <row r="2116" spans="3:13" x14ac:dyDescent="0.25">
      <c r="C2116" s="15">
        <f t="shared" si="60"/>
        <v>44043</v>
      </c>
      <c r="D2116" s="35">
        <v>44034</v>
      </c>
      <c r="E2116" s="36">
        <v>327812.09999999998</v>
      </c>
      <c r="F2116" s="36">
        <v>129962</v>
      </c>
      <c r="G2116" s="36">
        <v>197850.1</v>
      </c>
      <c r="H2116" s="36">
        <v>144</v>
      </c>
      <c r="I2116" s="36">
        <v>22.995999999999999</v>
      </c>
      <c r="J2116" s="36">
        <v>23.082999999999998</v>
      </c>
      <c r="K2116" s="36">
        <v>706.84</v>
      </c>
      <c r="L2116" s="36">
        <v>646.27</v>
      </c>
      <c r="M2116" s="36">
        <v>706.84</v>
      </c>
    </row>
    <row r="2117" spans="3:13" x14ac:dyDescent="0.25">
      <c r="C2117" s="15">
        <f t="shared" si="60"/>
        <v>44043</v>
      </c>
      <c r="D2117" s="35">
        <v>44033</v>
      </c>
      <c r="E2117" s="36">
        <v>327638.7</v>
      </c>
      <c r="F2117" s="36">
        <v>128795.9</v>
      </c>
      <c r="G2117" s="36">
        <v>198842.7</v>
      </c>
      <c r="H2117" s="36">
        <v>242</v>
      </c>
      <c r="I2117" s="36">
        <v>21.303699999999999</v>
      </c>
      <c r="J2117" s="36">
        <v>21.497</v>
      </c>
      <c r="K2117" s="36">
        <v>672.27</v>
      </c>
      <c r="L2117" s="36">
        <v>648.05999999999995</v>
      </c>
      <c r="M2117" s="36">
        <v>672.27</v>
      </c>
    </row>
    <row r="2118" spans="3:13" x14ac:dyDescent="0.25">
      <c r="C2118" s="15">
        <f t="shared" si="60"/>
        <v>44043</v>
      </c>
      <c r="D2118" s="35">
        <v>44032</v>
      </c>
      <c r="E2118" s="36">
        <v>327220.40000000002</v>
      </c>
      <c r="F2118" s="36">
        <v>128204.9</v>
      </c>
      <c r="G2118" s="36">
        <v>199015.5</v>
      </c>
      <c r="H2118" s="36">
        <v>121</v>
      </c>
      <c r="I2118" s="36">
        <v>19.9084</v>
      </c>
      <c r="J2118" s="36">
        <v>20.123999999999999</v>
      </c>
      <c r="K2118" s="36">
        <v>649.52</v>
      </c>
      <c r="L2118" s="36">
        <v>647.79999999999995</v>
      </c>
      <c r="M2118" s="36">
        <v>649.52</v>
      </c>
    </row>
    <row r="2119" spans="3:13" x14ac:dyDescent="0.25">
      <c r="C2119" s="15">
        <f t="shared" si="60"/>
        <v>44043</v>
      </c>
      <c r="D2119" s="35">
        <v>44031</v>
      </c>
      <c r="E2119" s="36">
        <v>324356.3</v>
      </c>
      <c r="F2119" s="36">
        <v>127633</v>
      </c>
      <c r="G2119" s="36">
        <v>196723.20000000001</v>
      </c>
      <c r="H2119" s="36">
        <v>0</v>
      </c>
      <c r="I2119" s="36">
        <v>19.327400000000001</v>
      </c>
      <c r="J2119" s="36">
        <v>19.684999999999999</v>
      </c>
      <c r="K2119" s="36">
        <v>645.84</v>
      </c>
      <c r="L2119" s="36">
        <v>646.99</v>
      </c>
      <c r="M2119" s="36">
        <v>645.84</v>
      </c>
    </row>
    <row r="2120" spans="3:13" x14ac:dyDescent="0.25">
      <c r="C2120" s="15">
        <f t="shared" si="60"/>
        <v>44043</v>
      </c>
      <c r="D2120" s="35">
        <v>44030</v>
      </c>
      <c r="E2120" s="36">
        <v>324356.3</v>
      </c>
      <c r="F2120" s="36">
        <v>127633</v>
      </c>
      <c r="G2120" s="36">
        <v>196723.20000000001</v>
      </c>
      <c r="H2120" s="36">
        <v>0</v>
      </c>
      <c r="I2120" s="36">
        <v>19.327400000000001</v>
      </c>
      <c r="J2120" s="36">
        <v>19.684999999999999</v>
      </c>
      <c r="K2120" s="36">
        <v>645.84</v>
      </c>
      <c r="L2120" s="36">
        <v>646.99</v>
      </c>
      <c r="M2120" s="36">
        <v>645.84</v>
      </c>
    </row>
    <row r="2121" spans="3:13" x14ac:dyDescent="0.25">
      <c r="C2121" s="15">
        <f t="shared" si="60"/>
        <v>44043</v>
      </c>
      <c r="D2121" s="35">
        <v>44029</v>
      </c>
      <c r="E2121" s="36">
        <v>324356.3</v>
      </c>
      <c r="F2121" s="36">
        <v>127633</v>
      </c>
      <c r="G2121" s="36">
        <v>196723.20000000001</v>
      </c>
      <c r="H2121" s="36">
        <v>115</v>
      </c>
      <c r="I2121" s="36">
        <v>19.327400000000001</v>
      </c>
      <c r="J2121" s="36">
        <v>19.684999999999999</v>
      </c>
      <c r="K2121" s="36">
        <v>645.84</v>
      </c>
      <c r="L2121" s="36">
        <v>646.99</v>
      </c>
      <c r="M2121" s="36">
        <v>645.84</v>
      </c>
    </row>
    <row r="2122" spans="3:13" x14ac:dyDescent="0.25">
      <c r="C2122" s="15">
        <f t="shared" si="60"/>
        <v>44043</v>
      </c>
      <c r="D2122" s="35">
        <v>44028</v>
      </c>
      <c r="E2122" s="36">
        <v>323767.3</v>
      </c>
      <c r="F2122" s="36">
        <v>127312</v>
      </c>
      <c r="G2122" s="36">
        <v>196455.3</v>
      </c>
      <c r="H2122" s="36">
        <v>67</v>
      </c>
      <c r="I2122" s="36">
        <v>19.155999999999999</v>
      </c>
      <c r="J2122" s="36">
        <v>19.497</v>
      </c>
      <c r="K2122" s="36">
        <v>650.79</v>
      </c>
      <c r="L2122" s="36">
        <v>652.36</v>
      </c>
      <c r="M2122" s="36">
        <v>650.79</v>
      </c>
    </row>
    <row r="2123" spans="3:13" x14ac:dyDescent="0.25">
      <c r="C2123" s="15">
        <f t="shared" si="60"/>
        <v>44043</v>
      </c>
      <c r="D2123" s="35">
        <v>44027</v>
      </c>
      <c r="E2123" s="36">
        <v>323787.5</v>
      </c>
      <c r="F2123" s="36">
        <v>126708.1</v>
      </c>
      <c r="G2123" s="36">
        <v>197079.5</v>
      </c>
      <c r="H2123" s="36">
        <v>752</v>
      </c>
      <c r="I2123" s="36">
        <v>19.416799999999999</v>
      </c>
      <c r="J2123" s="36">
        <v>19.684999999999999</v>
      </c>
      <c r="K2123" s="36">
        <v>650.59</v>
      </c>
      <c r="L2123" s="36">
        <v>648.16</v>
      </c>
      <c r="M2123" s="36">
        <v>650.59</v>
      </c>
    </row>
    <row r="2124" spans="3:13" x14ac:dyDescent="0.25">
      <c r="C2124" s="15">
        <f t="shared" si="60"/>
        <v>44043</v>
      </c>
      <c r="D2124" s="35">
        <v>44026</v>
      </c>
      <c r="E2124" s="36">
        <v>324641.90000000002</v>
      </c>
      <c r="F2124" s="36">
        <v>126708.1</v>
      </c>
      <c r="G2124" s="36">
        <v>197933.9</v>
      </c>
      <c r="H2124" s="36">
        <v>16</v>
      </c>
      <c r="I2124" s="36">
        <v>19.2164</v>
      </c>
      <c r="J2124" s="36">
        <v>19.451000000000001</v>
      </c>
      <c r="K2124" s="36">
        <v>647.46</v>
      </c>
      <c r="L2124" s="36">
        <v>646.61</v>
      </c>
      <c r="M2124" s="36">
        <v>647.46</v>
      </c>
    </row>
    <row r="2125" spans="3:13" x14ac:dyDescent="0.25">
      <c r="C2125" s="15">
        <f t="shared" si="60"/>
        <v>44043</v>
      </c>
      <c r="D2125" s="35">
        <v>44025</v>
      </c>
      <c r="E2125" s="36">
        <v>325198.5</v>
      </c>
      <c r="F2125" s="36">
        <v>127379.8</v>
      </c>
      <c r="G2125" s="36">
        <v>197818.7</v>
      </c>
      <c r="H2125" s="36">
        <v>0</v>
      </c>
      <c r="I2125" s="36">
        <v>19.075099999999999</v>
      </c>
      <c r="J2125" s="36">
        <v>19.709</v>
      </c>
      <c r="K2125" s="36">
        <v>638.66</v>
      </c>
      <c r="L2125" s="36">
        <v>647.37</v>
      </c>
      <c r="M2125" s="36">
        <v>638.66</v>
      </c>
    </row>
    <row r="2126" spans="3:13" x14ac:dyDescent="0.25">
      <c r="C2126" s="15">
        <f t="shared" si="60"/>
        <v>44043</v>
      </c>
      <c r="D2126" s="35">
        <v>44024</v>
      </c>
      <c r="E2126" s="36">
        <v>324985.3</v>
      </c>
      <c r="F2126" s="36">
        <v>126229.1</v>
      </c>
      <c r="G2126" s="36">
        <v>198756.2</v>
      </c>
      <c r="H2126" s="36">
        <v>0</v>
      </c>
      <c r="I2126" s="36">
        <v>18.720199999999998</v>
      </c>
      <c r="J2126" s="36">
        <v>18.983000000000001</v>
      </c>
      <c r="K2126" s="36">
        <v>634.04999999999995</v>
      </c>
      <c r="L2126" s="36">
        <v>633.63</v>
      </c>
      <c r="M2126" s="36">
        <v>634.04999999999995</v>
      </c>
    </row>
    <row r="2127" spans="3:13" x14ac:dyDescent="0.25">
      <c r="C2127" s="15">
        <f t="shared" si="60"/>
        <v>44043</v>
      </c>
      <c r="D2127" s="35">
        <v>44023</v>
      </c>
      <c r="E2127" s="36">
        <v>324985.3</v>
      </c>
      <c r="F2127" s="36">
        <v>126229.1</v>
      </c>
      <c r="G2127" s="36">
        <v>198756.2</v>
      </c>
      <c r="H2127" s="36">
        <v>0</v>
      </c>
      <c r="I2127" s="36">
        <v>18.720199999999998</v>
      </c>
      <c r="J2127" s="36">
        <v>18.983000000000001</v>
      </c>
      <c r="K2127" s="36">
        <v>634.04999999999995</v>
      </c>
      <c r="L2127" s="36">
        <v>633.63</v>
      </c>
      <c r="M2127" s="36">
        <v>634.04999999999995</v>
      </c>
    </row>
    <row r="2128" spans="3:13" x14ac:dyDescent="0.25">
      <c r="C2128" s="15">
        <f t="shared" si="60"/>
        <v>44043</v>
      </c>
      <c r="D2128" s="35">
        <v>44022</v>
      </c>
      <c r="E2128" s="36">
        <v>324985.3</v>
      </c>
      <c r="F2128" s="36">
        <v>126229.1</v>
      </c>
      <c r="G2128" s="36">
        <v>198756.2</v>
      </c>
      <c r="H2128" s="36">
        <v>245</v>
      </c>
      <c r="I2128" s="36">
        <v>18.720199999999998</v>
      </c>
      <c r="J2128" s="36">
        <v>18.983000000000001</v>
      </c>
      <c r="K2128" s="36">
        <v>634.04999999999995</v>
      </c>
      <c r="L2128" s="36">
        <v>633.63</v>
      </c>
      <c r="M2128" s="36">
        <v>634.04999999999995</v>
      </c>
    </row>
    <row r="2129" spans="3:13" x14ac:dyDescent="0.25">
      <c r="C2129" s="15">
        <f t="shared" si="60"/>
        <v>44043</v>
      </c>
      <c r="D2129" s="35">
        <v>44021</v>
      </c>
      <c r="E2129" s="36">
        <v>324954.90000000002</v>
      </c>
      <c r="F2129" s="36">
        <v>126641.2</v>
      </c>
      <c r="G2129" s="36">
        <v>198313.60000000001</v>
      </c>
      <c r="H2129" s="36">
        <v>165</v>
      </c>
      <c r="I2129" s="36">
        <v>18.650500000000001</v>
      </c>
      <c r="J2129" s="36">
        <v>18.882000000000001</v>
      </c>
      <c r="K2129" s="36">
        <v>634.95000000000005</v>
      </c>
      <c r="L2129" s="36">
        <v>616.65</v>
      </c>
      <c r="M2129" s="36">
        <v>634.95000000000005</v>
      </c>
    </row>
    <row r="2130" spans="3:13" x14ac:dyDescent="0.25">
      <c r="C2130" s="15">
        <f t="shared" si="60"/>
        <v>44043</v>
      </c>
      <c r="D2130" s="35">
        <v>44020</v>
      </c>
      <c r="E2130" s="36">
        <v>324962.2</v>
      </c>
      <c r="F2130" s="36">
        <v>126641.2</v>
      </c>
      <c r="G2130" s="36">
        <v>198321</v>
      </c>
      <c r="H2130" s="36">
        <v>37</v>
      </c>
      <c r="I2130" s="36">
        <v>18.720400000000001</v>
      </c>
      <c r="J2130" s="36">
        <v>19.081</v>
      </c>
      <c r="K2130" s="36">
        <v>622.46</v>
      </c>
      <c r="L2130" s="36">
        <v>615.75</v>
      </c>
      <c r="M2130" s="36">
        <v>622.46</v>
      </c>
    </row>
    <row r="2131" spans="3:13" x14ac:dyDescent="0.25">
      <c r="C2131" s="15">
        <f t="shared" si="60"/>
        <v>44043</v>
      </c>
      <c r="D2131" s="35">
        <v>44019</v>
      </c>
      <c r="E2131" s="36">
        <v>324996.2</v>
      </c>
      <c r="F2131" s="36">
        <v>126641.2</v>
      </c>
      <c r="G2131" s="36">
        <v>198355</v>
      </c>
      <c r="H2131" s="36">
        <v>203</v>
      </c>
      <c r="I2131" s="36">
        <v>18.272600000000001</v>
      </c>
      <c r="J2131" s="36">
        <v>18.628</v>
      </c>
      <c r="K2131" s="36">
        <v>621.48</v>
      </c>
      <c r="L2131" s="36">
        <v>614.91999999999996</v>
      </c>
      <c r="M2131" s="36">
        <v>621.48</v>
      </c>
    </row>
    <row r="2132" spans="3:13" x14ac:dyDescent="0.25">
      <c r="C2132" s="15">
        <f t="shared" si="60"/>
        <v>44043</v>
      </c>
      <c r="D2132" s="35">
        <v>44018</v>
      </c>
      <c r="E2132" s="36">
        <v>324612.8</v>
      </c>
      <c r="F2132" s="36">
        <v>126259.4</v>
      </c>
      <c r="G2132" s="36">
        <v>198353.3</v>
      </c>
      <c r="H2132" s="36">
        <v>213</v>
      </c>
      <c r="I2132" s="36">
        <v>18.2727</v>
      </c>
      <c r="J2132" s="36">
        <v>18.504000000000001</v>
      </c>
      <c r="K2132" s="36">
        <v>615.67999999999995</v>
      </c>
      <c r="L2132" s="36">
        <v>614.4</v>
      </c>
      <c r="M2132" s="36">
        <v>615.67999999999995</v>
      </c>
    </row>
    <row r="2133" spans="3:13" x14ac:dyDescent="0.25">
      <c r="C2133" s="15">
        <f t="shared" si="60"/>
        <v>44043</v>
      </c>
      <c r="D2133" s="35">
        <v>44017</v>
      </c>
      <c r="E2133" s="36">
        <v>323598.7</v>
      </c>
      <c r="F2133" s="36">
        <v>126259.4</v>
      </c>
      <c r="G2133" s="36">
        <v>197339.2</v>
      </c>
      <c r="H2133" s="36">
        <v>0</v>
      </c>
      <c r="I2133" s="36">
        <v>18.0214</v>
      </c>
      <c r="J2133" s="36">
        <v>18.244</v>
      </c>
      <c r="K2133" s="36">
        <v>610.05999999999995</v>
      </c>
      <c r="L2133" s="36">
        <v>610.34</v>
      </c>
      <c r="M2133" s="36">
        <v>610.05999999999995</v>
      </c>
    </row>
    <row r="2134" spans="3:13" x14ac:dyDescent="0.25">
      <c r="C2134" s="15">
        <f t="shared" si="60"/>
        <v>44043</v>
      </c>
      <c r="D2134" s="35">
        <v>44016</v>
      </c>
      <c r="E2134" s="36">
        <v>323598.7</v>
      </c>
      <c r="F2134" s="36">
        <v>126259.4</v>
      </c>
      <c r="G2134" s="36">
        <v>197339.2</v>
      </c>
      <c r="H2134" s="36">
        <v>0</v>
      </c>
      <c r="I2134" s="36">
        <v>18.0214</v>
      </c>
      <c r="J2134" s="36">
        <v>18.244</v>
      </c>
      <c r="K2134" s="36">
        <v>610.05999999999995</v>
      </c>
      <c r="L2134" s="36">
        <v>610.34</v>
      </c>
      <c r="M2134" s="36">
        <v>610.05999999999995</v>
      </c>
    </row>
    <row r="2135" spans="3:13" x14ac:dyDescent="0.25">
      <c r="C2135" s="15">
        <f t="shared" si="60"/>
        <v>44043</v>
      </c>
      <c r="D2135" s="35">
        <v>44015</v>
      </c>
      <c r="E2135" s="36">
        <v>323598.7</v>
      </c>
      <c r="F2135" s="36">
        <v>126259.4</v>
      </c>
      <c r="G2135" s="36">
        <v>197339.2</v>
      </c>
      <c r="H2135" s="36">
        <v>0</v>
      </c>
      <c r="I2135" s="36">
        <v>18.0214</v>
      </c>
      <c r="J2135" s="36">
        <v>18.244</v>
      </c>
      <c r="K2135" s="36">
        <v>610.05999999999995</v>
      </c>
      <c r="L2135" s="36">
        <v>610.34</v>
      </c>
      <c r="M2135" s="36">
        <v>610.05999999999995</v>
      </c>
    </row>
    <row r="2136" spans="3:13" x14ac:dyDescent="0.25">
      <c r="C2136" s="15">
        <f t="shared" si="60"/>
        <v>44043</v>
      </c>
      <c r="D2136" s="35">
        <v>44014</v>
      </c>
      <c r="E2136" s="36">
        <v>323598.7</v>
      </c>
      <c r="F2136" s="36">
        <v>126259.4</v>
      </c>
      <c r="G2136" s="36">
        <v>197339.2</v>
      </c>
      <c r="H2136" s="36">
        <v>28</v>
      </c>
      <c r="I2136" s="36">
        <v>17.956600000000002</v>
      </c>
      <c r="J2136" s="36">
        <v>18.244</v>
      </c>
      <c r="K2136" s="36">
        <v>613.27</v>
      </c>
      <c r="L2136" s="36">
        <v>610.29999999999995</v>
      </c>
      <c r="M2136" s="36">
        <v>613.27</v>
      </c>
    </row>
    <row r="2137" spans="3:13" x14ac:dyDescent="0.25">
      <c r="C2137" s="15">
        <f t="shared" si="60"/>
        <v>44043</v>
      </c>
      <c r="D2137" s="35">
        <v>44013</v>
      </c>
      <c r="E2137" s="36">
        <v>322999.59999999998</v>
      </c>
      <c r="F2137" s="36">
        <v>125477.9</v>
      </c>
      <c r="G2137" s="36">
        <v>197521.7</v>
      </c>
      <c r="H2137" s="36">
        <v>744</v>
      </c>
      <c r="I2137" s="36">
        <v>18.011900000000001</v>
      </c>
      <c r="J2137" s="36">
        <v>18.132999999999999</v>
      </c>
      <c r="K2137" s="36">
        <v>615.55999999999995</v>
      </c>
      <c r="L2137" s="36">
        <v>610.04</v>
      </c>
      <c r="M2137" s="36">
        <v>615.55999999999995</v>
      </c>
    </row>
    <row r="2138" spans="3:13" x14ac:dyDescent="0.25">
      <c r="C2138" s="15">
        <f t="shared" si="60"/>
        <v>44043</v>
      </c>
      <c r="D2138" s="35">
        <v>44012</v>
      </c>
      <c r="E2138" s="36">
        <v>321178.59999999998</v>
      </c>
      <c r="F2138" s="36">
        <v>123984.1</v>
      </c>
      <c r="G2138" s="36">
        <v>197194.5</v>
      </c>
      <c r="H2138" s="36">
        <v>810</v>
      </c>
      <c r="I2138" s="36">
        <v>18.207000000000001</v>
      </c>
      <c r="J2138" s="36">
        <v>18.541</v>
      </c>
      <c r="K2138" s="36">
        <v>605.49</v>
      </c>
      <c r="L2138" s="36">
        <v>610.44000000000005</v>
      </c>
      <c r="M2138" s="36">
        <v>605.49</v>
      </c>
    </row>
    <row r="2139" spans="3:13" x14ac:dyDescent="0.25">
      <c r="C2139" s="15">
        <f t="shared" si="60"/>
        <v>44043</v>
      </c>
      <c r="D2139" s="35">
        <v>44011</v>
      </c>
      <c r="E2139" s="36">
        <v>320559.7</v>
      </c>
      <c r="F2139" s="36">
        <v>90648.05</v>
      </c>
      <c r="G2139" s="36">
        <v>229911.6</v>
      </c>
      <c r="H2139" s="36">
        <v>11458</v>
      </c>
      <c r="I2139" s="36">
        <v>17.8581</v>
      </c>
      <c r="J2139" s="36">
        <v>17.98</v>
      </c>
      <c r="K2139" s="36">
        <v>607.25</v>
      </c>
      <c r="L2139" s="36">
        <v>597.36</v>
      </c>
      <c r="M2139" s="36">
        <v>607.25</v>
      </c>
    </row>
    <row r="2140" spans="3:13" x14ac:dyDescent="0.25">
      <c r="C2140" s="15">
        <f t="shared" si="60"/>
        <v>44012</v>
      </c>
      <c r="D2140" s="35">
        <v>44010</v>
      </c>
      <c r="E2140" s="36">
        <v>319958.8</v>
      </c>
      <c r="F2140" s="36">
        <v>88859.62</v>
      </c>
      <c r="G2140" s="36">
        <v>231099.2</v>
      </c>
      <c r="H2140" s="36">
        <v>0</v>
      </c>
      <c r="I2140" s="36">
        <v>17.805</v>
      </c>
      <c r="J2140" s="36">
        <v>18.035</v>
      </c>
      <c r="K2140" s="36">
        <v>607.22</v>
      </c>
      <c r="L2140" s="36">
        <v>597.61</v>
      </c>
      <c r="M2140" s="36">
        <v>607.22</v>
      </c>
    </row>
    <row r="2141" spans="3:13" x14ac:dyDescent="0.25">
      <c r="C2141" s="15">
        <f t="shared" si="60"/>
        <v>44012</v>
      </c>
      <c r="D2141" s="35">
        <v>44009</v>
      </c>
      <c r="E2141" s="36">
        <v>319958.8</v>
      </c>
      <c r="F2141" s="36">
        <v>88859.62</v>
      </c>
      <c r="G2141" s="36">
        <v>231099.2</v>
      </c>
      <c r="H2141" s="36">
        <v>0</v>
      </c>
      <c r="I2141" s="36">
        <v>17.805</v>
      </c>
      <c r="J2141" s="36">
        <v>18.035</v>
      </c>
      <c r="K2141" s="36">
        <v>607.22</v>
      </c>
      <c r="L2141" s="36">
        <v>597.61</v>
      </c>
      <c r="M2141" s="36">
        <v>607.22</v>
      </c>
    </row>
    <row r="2142" spans="3:13" x14ac:dyDescent="0.25">
      <c r="C2142" s="15">
        <f t="shared" ref="C2142:C2205" si="61">IFERROR(IF(DAY(D2142)=1,EOMONTH(D2142,0),IF(AND(EOMONTH(D2142,0)+1-D2142&lt;=3,(H2142-AVERAGE(H2143:H2152))/_xlfn.STDEV.S(H2143:H2152)&gt;3),EOMONTH(D2142,1),C2143)),C2143)</f>
        <v>44012</v>
      </c>
      <c r="D2142" s="35">
        <v>44008</v>
      </c>
      <c r="E2142" s="36">
        <v>319958.8</v>
      </c>
      <c r="F2142" s="36">
        <v>88859.62</v>
      </c>
      <c r="G2142" s="36">
        <v>231099.2</v>
      </c>
      <c r="H2142" s="36">
        <v>0</v>
      </c>
      <c r="I2142" s="36">
        <v>17.805</v>
      </c>
      <c r="J2142" s="36">
        <v>18.035</v>
      </c>
      <c r="K2142" s="36">
        <v>607.22</v>
      </c>
      <c r="L2142" s="36">
        <v>597.61</v>
      </c>
      <c r="M2142" s="36">
        <v>607.22</v>
      </c>
    </row>
    <row r="2143" spans="3:13" x14ac:dyDescent="0.25">
      <c r="C2143" s="15">
        <f t="shared" si="61"/>
        <v>44012</v>
      </c>
      <c r="D2143" s="35">
        <v>44007</v>
      </c>
      <c r="E2143" s="36">
        <v>319953.3</v>
      </c>
      <c r="F2143" s="36">
        <v>88859.62</v>
      </c>
      <c r="G2143" s="36">
        <v>231093.6</v>
      </c>
      <c r="H2143" s="36">
        <v>8</v>
      </c>
      <c r="I2143" s="36">
        <v>17.802499999999998</v>
      </c>
      <c r="J2143" s="36">
        <v>17.895</v>
      </c>
      <c r="K2143" s="36">
        <v>607.22</v>
      </c>
      <c r="L2143" s="36">
        <v>597.61</v>
      </c>
      <c r="M2143" s="36">
        <v>607.22</v>
      </c>
    </row>
    <row r="2144" spans="3:13" x14ac:dyDescent="0.25">
      <c r="C2144" s="15">
        <f t="shared" si="61"/>
        <v>44012</v>
      </c>
      <c r="D2144" s="35">
        <v>44006</v>
      </c>
      <c r="E2144" s="36">
        <v>319110.59999999998</v>
      </c>
      <c r="F2144" s="36">
        <v>88229.68</v>
      </c>
      <c r="G2144" s="36">
        <v>230880.9</v>
      </c>
      <c r="H2144" s="36">
        <v>2</v>
      </c>
      <c r="I2144" s="36">
        <v>17.501100000000001</v>
      </c>
      <c r="J2144" s="36">
        <v>17.670000000000002</v>
      </c>
      <c r="K2144" s="36">
        <v>607.22</v>
      </c>
      <c r="L2144" s="36">
        <v>597.61</v>
      </c>
      <c r="M2144" s="36">
        <v>607.22</v>
      </c>
    </row>
    <row r="2145" spans="3:13" x14ac:dyDescent="0.25">
      <c r="C2145" s="15">
        <f t="shared" si="61"/>
        <v>44012</v>
      </c>
      <c r="D2145" s="35">
        <v>44005</v>
      </c>
      <c r="E2145" s="36">
        <v>319045.8</v>
      </c>
      <c r="F2145" s="36">
        <v>88229.68</v>
      </c>
      <c r="G2145" s="36">
        <v>230816.1</v>
      </c>
      <c r="H2145" s="36">
        <v>3</v>
      </c>
      <c r="I2145" s="36">
        <v>17.944900000000001</v>
      </c>
      <c r="J2145" s="36">
        <v>18.062999999999999</v>
      </c>
      <c r="K2145" s="36">
        <v>608.37</v>
      </c>
      <c r="L2145" s="36">
        <v>599.29999999999995</v>
      </c>
      <c r="M2145" s="36">
        <v>608.37</v>
      </c>
    </row>
    <row r="2146" spans="3:13" x14ac:dyDescent="0.25">
      <c r="C2146" s="15">
        <f t="shared" si="61"/>
        <v>44012</v>
      </c>
      <c r="D2146" s="35">
        <v>44004</v>
      </c>
      <c r="E2146" s="36">
        <v>317346.90000000002</v>
      </c>
      <c r="F2146" s="36">
        <v>88229.68</v>
      </c>
      <c r="G2146" s="36">
        <v>229117.2</v>
      </c>
      <c r="H2146" s="36">
        <v>0</v>
      </c>
      <c r="I2146" s="36">
        <v>17.712</v>
      </c>
      <c r="J2146" s="36">
        <v>17.902000000000001</v>
      </c>
      <c r="K2146" s="36">
        <v>606.64</v>
      </c>
      <c r="L2146" s="36">
        <v>598.44000000000005</v>
      </c>
      <c r="M2146" s="36">
        <v>606.64</v>
      </c>
    </row>
    <row r="2147" spans="3:13" x14ac:dyDescent="0.25">
      <c r="C2147" s="15">
        <f t="shared" si="61"/>
        <v>44012</v>
      </c>
      <c r="D2147" s="35">
        <v>44003</v>
      </c>
      <c r="E2147" s="36">
        <v>317323.7</v>
      </c>
      <c r="F2147" s="36">
        <v>85643.48</v>
      </c>
      <c r="G2147" s="36">
        <v>231680.2</v>
      </c>
      <c r="H2147" s="36">
        <v>0</v>
      </c>
      <c r="I2147" s="36">
        <v>17.624500000000001</v>
      </c>
      <c r="J2147" s="36">
        <v>17.847000000000001</v>
      </c>
      <c r="K2147" s="36">
        <v>594.26</v>
      </c>
      <c r="L2147" s="36">
        <v>598.22</v>
      </c>
      <c r="M2147" s="36">
        <v>594.26</v>
      </c>
    </row>
    <row r="2148" spans="3:13" x14ac:dyDescent="0.25">
      <c r="C2148" s="15">
        <f t="shared" si="61"/>
        <v>44012</v>
      </c>
      <c r="D2148" s="35">
        <v>44002</v>
      </c>
      <c r="E2148" s="36">
        <v>317323.7</v>
      </c>
      <c r="F2148" s="36">
        <v>85643.48</v>
      </c>
      <c r="G2148" s="36">
        <v>231680.2</v>
      </c>
      <c r="H2148" s="36">
        <v>0</v>
      </c>
      <c r="I2148" s="36">
        <v>17.624500000000001</v>
      </c>
      <c r="J2148" s="36">
        <v>17.847000000000001</v>
      </c>
      <c r="K2148" s="36">
        <v>594.26</v>
      </c>
      <c r="L2148" s="36">
        <v>598.22</v>
      </c>
      <c r="M2148" s="36">
        <v>594.26</v>
      </c>
    </row>
    <row r="2149" spans="3:13" x14ac:dyDescent="0.25">
      <c r="C2149" s="15">
        <f t="shared" si="61"/>
        <v>44012</v>
      </c>
      <c r="D2149" s="35">
        <v>44001</v>
      </c>
      <c r="E2149" s="36">
        <v>317323.7</v>
      </c>
      <c r="F2149" s="36">
        <v>85643.48</v>
      </c>
      <c r="G2149" s="36">
        <v>231680.2</v>
      </c>
      <c r="H2149" s="36">
        <v>0</v>
      </c>
      <c r="I2149" s="36">
        <v>17.624500000000001</v>
      </c>
      <c r="J2149" s="36">
        <v>17.847000000000001</v>
      </c>
      <c r="K2149" s="36">
        <v>594.26</v>
      </c>
      <c r="L2149" s="36">
        <v>598.22</v>
      </c>
      <c r="M2149" s="36">
        <v>594.26</v>
      </c>
    </row>
    <row r="2150" spans="3:13" x14ac:dyDescent="0.25">
      <c r="C2150" s="15">
        <f t="shared" si="61"/>
        <v>44012</v>
      </c>
      <c r="D2150" s="35">
        <v>44000</v>
      </c>
      <c r="E2150" s="36">
        <v>316403.90000000002</v>
      </c>
      <c r="F2150" s="36">
        <v>85643.48</v>
      </c>
      <c r="G2150" s="36">
        <v>230760.4</v>
      </c>
      <c r="H2150" s="36">
        <v>1</v>
      </c>
      <c r="I2150" s="36">
        <v>17.382999999999999</v>
      </c>
      <c r="J2150" s="36">
        <v>17.507999999999999</v>
      </c>
      <c r="K2150" s="36">
        <v>593.72</v>
      </c>
      <c r="L2150" s="36">
        <v>596.67999999999995</v>
      </c>
      <c r="M2150" s="36">
        <v>593.72</v>
      </c>
    </row>
    <row r="2151" spans="3:13" x14ac:dyDescent="0.25">
      <c r="C2151" s="15">
        <f t="shared" si="61"/>
        <v>44012</v>
      </c>
      <c r="D2151" s="35">
        <v>43999</v>
      </c>
      <c r="E2151" s="36">
        <v>316414.2</v>
      </c>
      <c r="F2151" s="36">
        <v>85643.48</v>
      </c>
      <c r="G2151" s="36">
        <v>230770.7</v>
      </c>
      <c r="H2151" s="36">
        <v>2</v>
      </c>
      <c r="I2151" s="36">
        <v>17.504999999999999</v>
      </c>
      <c r="J2151" s="36">
        <v>17.774999999999999</v>
      </c>
      <c r="K2151" s="36">
        <v>591.63</v>
      </c>
      <c r="L2151" s="36">
        <v>587.54</v>
      </c>
      <c r="M2151" s="36">
        <v>591.63</v>
      </c>
    </row>
    <row r="2152" spans="3:13" x14ac:dyDescent="0.25">
      <c r="C2152" s="15">
        <f t="shared" si="61"/>
        <v>44012</v>
      </c>
      <c r="D2152" s="35">
        <v>43998</v>
      </c>
      <c r="E2152" s="36">
        <v>315619.40000000002</v>
      </c>
      <c r="F2152" s="36">
        <v>85643.48</v>
      </c>
      <c r="G2152" s="36">
        <v>229975.9</v>
      </c>
      <c r="H2152" s="36">
        <v>1</v>
      </c>
      <c r="I2152" s="36">
        <v>17.456900000000001</v>
      </c>
      <c r="J2152" s="36">
        <v>17.652000000000001</v>
      </c>
      <c r="K2152" s="36">
        <v>584.79999999999995</v>
      </c>
      <c r="L2152" s="36">
        <v>587.48</v>
      </c>
      <c r="M2152" s="36">
        <v>584.79999999999995</v>
      </c>
    </row>
    <row r="2153" spans="3:13" x14ac:dyDescent="0.25">
      <c r="C2153" s="15">
        <f t="shared" si="61"/>
        <v>44012</v>
      </c>
      <c r="D2153" s="35">
        <v>43997</v>
      </c>
      <c r="E2153" s="36">
        <v>314125.5</v>
      </c>
      <c r="F2153" s="36">
        <v>85324.77</v>
      </c>
      <c r="G2153" s="36">
        <v>228800.8</v>
      </c>
      <c r="H2153" s="36">
        <v>1</v>
      </c>
      <c r="I2153" s="36">
        <v>17.3828</v>
      </c>
      <c r="J2153" s="36">
        <v>17.399000000000001</v>
      </c>
      <c r="K2153" s="36">
        <v>592.51</v>
      </c>
      <c r="L2153" s="36">
        <v>587.15</v>
      </c>
      <c r="M2153" s="36">
        <v>592.51</v>
      </c>
    </row>
    <row r="2154" spans="3:13" x14ac:dyDescent="0.25">
      <c r="C2154" s="15">
        <f t="shared" si="61"/>
        <v>44012</v>
      </c>
      <c r="D2154" s="35">
        <v>43996</v>
      </c>
      <c r="E2154" s="36">
        <v>315166.5</v>
      </c>
      <c r="F2154" s="36">
        <v>85324.77</v>
      </c>
      <c r="G2154" s="36">
        <v>229841.7</v>
      </c>
      <c r="H2154" s="36">
        <v>0</v>
      </c>
      <c r="I2154" s="36">
        <v>17.491599999999998</v>
      </c>
      <c r="J2154" s="36">
        <v>17.481999999999999</v>
      </c>
      <c r="K2154" s="36">
        <v>602.66</v>
      </c>
      <c r="L2154" s="36">
        <v>601.53</v>
      </c>
      <c r="M2154" s="36">
        <v>602.66</v>
      </c>
    </row>
    <row r="2155" spans="3:13" x14ac:dyDescent="0.25">
      <c r="C2155" s="15">
        <f t="shared" si="61"/>
        <v>44012</v>
      </c>
      <c r="D2155" s="35">
        <v>43995</v>
      </c>
      <c r="E2155" s="36">
        <v>315166.5</v>
      </c>
      <c r="F2155" s="36">
        <v>85324.77</v>
      </c>
      <c r="G2155" s="36">
        <v>229841.7</v>
      </c>
      <c r="H2155" s="36">
        <v>0</v>
      </c>
      <c r="I2155" s="36">
        <v>17.491599999999998</v>
      </c>
      <c r="J2155" s="36">
        <v>17.481999999999999</v>
      </c>
      <c r="K2155" s="36">
        <v>602.66</v>
      </c>
      <c r="L2155" s="36">
        <v>601.53</v>
      </c>
      <c r="M2155" s="36">
        <v>602.66</v>
      </c>
    </row>
    <row r="2156" spans="3:13" x14ac:dyDescent="0.25">
      <c r="C2156" s="15">
        <f t="shared" si="61"/>
        <v>44012</v>
      </c>
      <c r="D2156" s="35">
        <v>43994</v>
      </c>
      <c r="E2156" s="36">
        <v>315166.5</v>
      </c>
      <c r="F2156" s="36">
        <v>85324.77</v>
      </c>
      <c r="G2156" s="36">
        <v>229841.7</v>
      </c>
      <c r="H2156" s="36">
        <v>5</v>
      </c>
      <c r="I2156" s="36">
        <v>17.491599999999998</v>
      </c>
      <c r="J2156" s="36">
        <v>17.481999999999999</v>
      </c>
      <c r="K2156" s="36">
        <v>602.66</v>
      </c>
      <c r="L2156" s="36">
        <v>601.53</v>
      </c>
      <c r="M2156" s="36">
        <v>602.66</v>
      </c>
    </row>
    <row r="2157" spans="3:13" x14ac:dyDescent="0.25">
      <c r="C2157" s="15">
        <f t="shared" si="61"/>
        <v>44012</v>
      </c>
      <c r="D2157" s="35">
        <v>43993</v>
      </c>
      <c r="E2157" s="36">
        <v>312838.90000000002</v>
      </c>
      <c r="F2157" s="36">
        <v>85324.77</v>
      </c>
      <c r="G2157" s="36">
        <v>227514.1</v>
      </c>
      <c r="H2157" s="36">
        <v>0</v>
      </c>
      <c r="I2157" s="36">
        <v>17.651499999999999</v>
      </c>
      <c r="J2157" s="36">
        <v>17.888999999999999</v>
      </c>
      <c r="K2157" s="36">
        <v>609.34</v>
      </c>
      <c r="L2157" s="36">
        <v>610.04999999999995</v>
      </c>
      <c r="M2157" s="36">
        <v>609.34</v>
      </c>
    </row>
    <row r="2158" spans="3:13" x14ac:dyDescent="0.25">
      <c r="C2158" s="15">
        <f t="shared" si="61"/>
        <v>44012</v>
      </c>
      <c r="D2158" s="35">
        <v>43992</v>
      </c>
      <c r="E2158" s="36">
        <v>313078.90000000002</v>
      </c>
      <c r="F2158" s="36">
        <v>85324.77</v>
      </c>
      <c r="G2158" s="36">
        <v>227754.1</v>
      </c>
      <c r="H2158" s="36">
        <v>0</v>
      </c>
      <c r="I2158" s="36">
        <v>18.114000000000001</v>
      </c>
      <c r="J2158" s="36">
        <v>17.795999999999999</v>
      </c>
      <c r="K2158" s="36">
        <v>605.30999999999995</v>
      </c>
      <c r="L2158" s="36">
        <v>610.4</v>
      </c>
      <c r="M2158" s="36">
        <v>605.30999999999995</v>
      </c>
    </row>
    <row r="2159" spans="3:13" x14ac:dyDescent="0.25">
      <c r="C2159" s="15">
        <f t="shared" si="61"/>
        <v>44012</v>
      </c>
      <c r="D2159" s="35">
        <v>43991</v>
      </c>
      <c r="E2159" s="36">
        <v>314106.2</v>
      </c>
      <c r="F2159" s="36">
        <v>85401.09</v>
      </c>
      <c r="G2159" s="36">
        <v>228705.1</v>
      </c>
      <c r="H2159" s="36">
        <v>0</v>
      </c>
      <c r="I2159" s="36">
        <v>17.5337</v>
      </c>
      <c r="J2159" s="36">
        <v>17.794</v>
      </c>
      <c r="K2159" s="36">
        <v>599.66</v>
      </c>
      <c r="L2159" s="36">
        <v>604.04</v>
      </c>
      <c r="M2159" s="36">
        <v>599.66</v>
      </c>
    </row>
    <row r="2160" spans="3:13" x14ac:dyDescent="0.25">
      <c r="C2160" s="15">
        <f t="shared" si="61"/>
        <v>44012</v>
      </c>
      <c r="D2160" s="35">
        <v>43990</v>
      </c>
      <c r="E2160" s="36">
        <v>314594.09999999998</v>
      </c>
      <c r="F2160" s="36">
        <v>85401.09</v>
      </c>
      <c r="G2160" s="36">
        <v>229193</v>
      </c>
      <c r="H2160" s="36">
        <v>14</v>
      </c>
      <c r="I2160" s="36">
        <v>17.774000000000001</v>
      </c>
      <c r="J2160" s="36">
        <v>17.893000000000001</v>
      </c>
      <c r="K2160" s="36">
        <v>595.76</v>
      </c>
      <c r="L2160" s="36">
        <v>608.49</v>
      </c>
      <c r="M2160" s="36">
        <v>595.76</v>
      </c>
    </row>
    <row r="2161" spans="3:13" x14ac:dyDescent="0.25">
      <c r="C2161" s="15">
        <f t="shared" si="61"/>
        <v>44012</v>
      </c>
      <c r="D2161" s="35">
        <v>43989</v>
      </c>
      <c r="E2161" s="36">
        <v>313700.5</v>
      </c>
      <c r="F2161" s="36">
        <v>85401.09</v>
      </c>
      <c r="G2161" s="36">
        <v>228299.4</v>
      </c>
      <c r="H2161" s="36">
        <v>0</v>
      </c>
      <c r="I2161" s="36">
        <v>17.414999999999999</v>
      </c>
      <c r="J2161" s="36">
        <v>17.478999999999999</v>
      </c>
      <c r="K2161" s="36">
        <v>605.07000000000005</v>
      </c>
      <c r="L2161" s="36">
        <v>608.16999999999996</v>
      </c>
      <c r="M2161" s="36">
        <v>605.07000000000005</v>
      </c>
    </row>
    <row r="2162" spans="3:13" x14ac:dyDescent="0.25">
      <c r="C2162" s="15">
        <f t="shared" si="61"/>
        <v>44012</v>
      </c>
      <c r="D2162" s="35">
        <v>43988</v>
      </c>
      <c r="E2162" s="36">
        <v>313700.5</v>
      </c>
      <c r="F2162" s="36">
        <v>85401.09</v>
      </c>
      <c r="G2162" s="36">
        <v>228299.4</v>
      </c>
      <c r="H2162" s="36">
        <v>0</v>
      </c>
      <c r="I2162" s="36">
        <v>17.414999999999999</v>
      </c>
      <c r="J2162" s="36">
        <v>17.478999999999999</v>
      </c>
      <c r="K2162" s="36">
        <v>605.07000000000005</v>
      </c>
      <c r="L2162" s="36">
        <v>608.16999999999996</v>
      </c>
      <c r="M2162" s="36">
        <v>605.07000000000005</v>
      </c>
    </row>
    <row r="2163" spans="3:13" x14ac:dyDescent="0.25">
      <c r="C2163" s="15">
        <f t="shared" si="61"/>
        <v>44012</v>
      </c>
      <c r="D2163" s="35">
        <v>43987</v>
      </c>
      <c r="E2163" s="36">
        <v>313700.5</v>
      </c>
      <c r="F2163" s="36">
        <v>85401.09</v>
      </c>
      <c r="G2163" s="36">
        <v>228299.4</v>
      </c>
      <c r="H2163" s="36">
        <v>6</v>
      </c>
      <c r="I2163" s="36">
        <v>17.414999999999999</v>
      </c>
      <c r="J2163" s="36">
        <v>17.478999999999999</v>
      </c>
      <c r="K2163" s="36">
        <v>605.07000000000005</v>
      </c>
      <c r="L2163" s="36">
        <v>608.16999999999996</v>
      </c>
      <c r="M2163" s="36">
        <v>605.07000000000005</v>
      </c>
    </row>
    <row r="2164" spans="3:13" x14ac:dyDescent="0.25">
      <c r="C2164" s="15">
        <f t="shared" si="61"/>
        <v>44012</v>
      </c>
      <c r="D2164" s="35">
        <v>43986</v>
      </c>
      <c r="E2164" s="36">
        <v>313138.5</v>
      </c>
      <c r="F2164" s="36">
        <v>85401.09</v>
      </c>
      <c r="G2164" s="36">
        <v>227737.4</v>
      </c>
      <c r="H2164" s="36">
        <v>4</v>
      </c>
      <c r="I2164" s="36">
        <v>17.710899999999999</v>
      </c>
      <c r="J2164" s="36">
        <v>18.061</v>
      </c>
      <c r="K2164" s="36">
        <v>601.48</v>
      </c>
      <c r="L2164" s="36">
        <v>625.11</v>
      </c>
      <c r="M2164" s="36">
        <v>601.48</v>
      </c>
    </row>
    <row r="2165" spans="3:13" x14ac:dyDescent="0.25">
      <c r="C2165" s="15">
        <f t="shared" si="61"/>
        <v>44012</v>
      </c>
      <c r="D2165" s="35">
        <v>43985</v>
      </c>
      <c r="E2165" s="36">
        <v>313536</v>
      </c>
      <c r="F2165" s="36">
        <v>85406.2</v>
      </c>
      <c r="G2165" s="36">
        <v>228129.8</v>
      </c>
      <c r="H2165" s="36">
        <v>5</v>
      </c>
      <c r="I2165" s="36">
        <v>17.652000000000001</v>
      </c>
      <c r="J2165" s="36">
        <v>17.957999999999998</v>
      </c>
      <c r="K2165" s="36">
        <v>612.88</v>
      </c>
      <c r="L2165" s="36">
        <v>624.83000000000004</v>
      </c>
      <c r="M2165" s="36">
        <v>612.88</v>
      </c>
    </row>
    <row r="2166" spans="3:13" x14ac:dyDescent="0.25">
      <c r="C2166" s="15">
        <f t="shared" si="61"/>
        <v>44012</v>
      </c>
      <c r="D2166" s="35">
        <v>43984</v>
      </c>
      <c r="E2166" s="36">
        <v>312928.2</v>
      </c>
      <c r="F2166" s="36">
        <v>85781.52</v>
      </c>
      <c r="G2166" s="36">
        <v>227146.7</v>
      </c>
      <c r="H2166" s="36">
        <v>2</v>
      </c>
      <c r="I2166" s="36">
        <v>18.068000000000001</v>
      </c>
      <c r="J2166" s="36">
        <v>18.260000000000002</v>
      </c>
      <c r="K2166" s="36">
        <v>622.27</v>
      </c>
      <c r="L2166" s="36">
        <v>625.92999999999995</v>
      </c>
      <c r="M2166" s="36">
        <v>622.27</v>
      </c>
    </row>
    <row r="2167" spans="3:13" x14ac:dyDescent="0.25">
      <c r="C2167" s="15">
        <f t="shared" si="61"/>
        <v>44012</v>
      </c>
      <c r="D2167" s="35">
        <v>43983</v>
      </c>
      <c r="E2167" s="36">
        <v>311986.8</v>
      </c>
      <c r="F2167" s="36">
        <v>85801.56</v>
      </c>
      <c r="G2167" s="36">
        <v>226185.3</v>
      </c>
      <c r="H2167" s="36">
        <v>10</v>
      </c>
      <c r="I2167" s="36">
        <v>18.303100000000001</v>
      </c>
      <c r="J2167" s="36">
        <v>18.827000000000002</v>
      </c>
      <c r="K2167" s="36">
        <v>614.07000000000005</v>
      </c>
      <c r="L2167" s="36">
        <v>588.26</v>
      </c>
      <c r="M2167" s="36">
        <v>614.07000000000005</v>
      </c>
    </row>
    <row r="2168" spans="3:13" x14ac:dyDescent="0.25">
      <c r="C2168" s="15">
        <f t="shared" si="61"/>
        <v>43982</v>
      </c>
      <c r="D2168" s="35">
        <v>43982</v>
      </c>
      <c r="E2168" s="36">
        <v>311569.7</v>
      </c>
      <c r="F2168" s="36">
        <v>85801.56</v>
      </c>
      <c r="G2168" s="36">
        <v>225768.1</v>
      </c>
      <c r="H2168" s="36">
        <v>0</v>
      </c>
      <c r="I2168" s="36">
        <v>17.865500000000001</v>
      </c>
      <c r="J2168" s="36">
        <v>18.498999999999999</v>
      </c>
      <c r="K2168" s="36">
        <v>594.97</v>
      </c>
      <c r="L2168" s="36">
        <v>587.54</v>
      </c>
      <c r="M2168" s="36">
        <v>594.97</v>
      </c>
    </row>
    <row r="2169" spans="3:13" x14ac:dyDescent="0.25">
      <c r="C2169" s="15">
        <f t="shared" si="61"/>
        <v>43982</v>
      </c>
      <c r="D2169" s="35">
        <v>43981</v>
      </c>
      <c r="E2169" s="36">
        <v>311569.7</v>
      </c>
      <c r="F2169" s="36">
        <v>85801.56</v>
      </c>
      <c r="G2169" s="36">
        <v>225768.1</v>
      </c>
      <c r="H2169" s="36">
        <v>0</v>
      </c>
      <c r="I2169" s="36">
        <v>17.865500000000001</v>
      </c>
      <c r="J2169" s="36">
        <v>18.498999999999999</v>
      </c>
      <c r="K2169" s="36">
        <v>594.97</v>
      </c>
      <c r="L2169" s="36">
        <v>587.54</v>
      </c>
      <c r="M2169" s="36">
        <v>594.97</v>
      </c>
    </row>
    <row r="2170" spans="3:13" x14ac:dyDescent="0.25">
      <c r="C2170" s="15">
        <f t="shared" si="61"/>
        <v>43982</v>
      </c>
      <c r="D2170" s="35">
        <v>43980</v>
      </c>
      <c r="E2170" s="36">
        <v>311569.7</v>
      </c>
      <c r="F2170" s="36">
        <v>85801.56</v>
      </c>
      <c r="G2170" s="36">
        <v>225768.1</v>
      </c>
      <c r="H2170" s="36">
        <v>4</v>
      </c>
      <c r="I2170" s="36">
        <v>17.865500000000001</v>
      </c>
      <c r="J2170" s="36">
        <v>18.498999999999999</v>
      </c>
      <c r="K2170" s="36">
        <v>594.97</v>
      </c>
      <c r="L2170" s="36">
        <v>587.54</v>
      </c>
      <c r="M2170" s="36">
        <v>594.97</v>
      </c>
    </row>
    <row r="2171" spans="3:13" x14ac:dyDescent="0.25">
      <c r="C2171" s="15">
        <f t="shared" si="61"/>
        <v>43982</v>
      </c>
      <c r="D2171" s="35">
        <v>43979</v>
      </c>
      <c r="E2171" s="36">
        <v>310365.3</v>
      </c>
      <c r="F2171" s="36">
        <v>84776.36</v>
      </c>
      <c r="G2171" s="36">
        <v>225589</v>
      </c>
      <c r="H2171" s="36">
        <v>262</v>
      </c>
      <c r="I2171" s="36">
        <v>17.370999999999999</v>
      </c>
      <c r="J2171" s="36">
        <v>17.966999999999999</v>
      </c>
      <c r="K2171" s="36">
        <v>586.12</v>
      </c>
      <c r="L2171" s="36">
        <v>586.82000000000005</v>
      </c>
      <c r="M2171" s="36">
        <v>586.12</v>
      </c>
    </row>
    <row r="2172" spans="3:13" x14ac:dyDescent="0.25">
      <c r="C2172" s="15">
        <f t="shared" si="61"/>
        <v>43982</v>
      </c>
      <c r="D2172" s="35">
        <v>43978</v>
      </c>
      <c r="E2172" s="36">
        <v>311026.7</v>
      </c>
      <c r="F2172" s="36">
        <v>84776.36</v>
      </c>
      <c r="G2172" s="36">
        <v>226250.3</v>
      </c>
      <c r="H2172" s="36">
        <v>1</v>
      </c>
      <c r="I2172" s="36">
        <v>17.260100000000001</v>
      </c>
      <c r="J2172" s="36">
        <v>17.686</v>
      </c>
      <c r="K2172" s="36">
        <v>585.03</v>
      </c>
      <c r="L2172" s="36">
        <v>585.03</v>
      </c>
      <c r="M2172" s="36">
        <v>585.03</v>
      </c>
    </row>
    <row r="2173" spans="3:13" x14ac:dyDescent="0.25">
      <c r="C2173" s="15">
        <f t="shared" si="61"/>
        <v>43982</v>
      </c>
      <c r="D2173" s="35">
        <v>43977</v>
      </c>
      <c r="E2173" s="36">
        <v>310454</v>
      </c>
      <c r="F2173" s="36">
        <v>91455.83</v>
      </c>
      <c r="G2173" s="36">
        <v>218998.1</v>
      </c>
      <c r="H2173" s="36">
        <v>124</v>
      </c>
      <c r="I2173" s="36">
        <v>17.134899999999998</v>
      </c>
      <c r="J2173" s="36">
        <v>17.565000000000001</v>
      </c>
      <c r="K2173" s="36">
        <v>589.78</v>
      </c>
      <c r="L2173" s="36">
        <v>587.66999999999996</v>
      </c>
      <c r="M2173" s="36">
        <v>589.78</v>
      </c>
    </row>
    <row r="2174" spans="3:13" x14ac:dyDescent="0.25">
      <c r="C2174" s="15">
        <f t="shared" si="61"/>
        <v>43982</v>
      </c>
      <c r="D2174" s="35">
        <v>43976</v>
      </c>
      <c r="E2174" s="36">
        <v>310484</v>
      </c>
      <c r="F2174" s="36">
        <v>91117.93</v>
      </c>
      <c r="G2174" s="36">
        <v>219366</v>
      </c>
      <c r="H2174" s="36">
        <v>0</v>
      </c>
      <c r="I2174" s="36">
        <v>17.287500000000001</v>
      </c>
      <c r="J2174" s="36">
        <v>17.664000000000001</v>
      </c>
      <c r="K2174" s="36">
        <v>582.89</v>
      </c>
      <c r="L2174" s="36">
        <v>587.52</v>
      </c>
      <c r="M2174" s="36">
        <v>582.89</v>
      </c>
    </row>
    <row r="2175" spans="3:13" x14ac:dyDescent="0.25">
      <c r="C2175" s="15">
        <f t="shared" si="61"/>
        <v>43982</v>
      </c>
      <c r="D2175" s="35">
        <v>43975</v>
      </c>
      <c r="E2175" s="36">
        <v>310484</v>
      </c>
      <c r="F2175" s="36">
        <v>91117.93</v>
      </c>
      <c r="G2175" s="36">
        <v>219366</v>
      </c>
      <c r="H2175" s="36">
        <v>0</v>
      </c>
      <c r="I2175" s="36">
        <v>17.2133</v>
      </c>
      <c r="J2175" s="36">
        <v>17.664000000000001</v>
      </c>
      <c r="K2175" s="36">
        <v>577.61</v>
      </c>
      <c r="L2175" s="36">
        <v>588.13</v>
      </c>
      <c r="M2175" s="36">
        <v>577.61</v>
      </c>
    </row>
    <row r="2176" spans="3:13" x14ac:dyDescent="0.25">
      <c r="C2176" s="15">
        <f t="shared" si="61"/>
        <v>43982</v>
      </c>
      <c r="D2176" s="35">
        <v>43974</v>
      </c>
      <c r="E2176" s="36">
        <v>310484</v>
      </c>
      <c r="F2176" s="36">
        <v>91117.93</v>
      </c>
      <c r="G2176" s="36">
        <v>219366</v>
      </c>
      <c r="H2176" s="36">
        <v>0</v>
      </c>
      <c r="I2176" s="36">
        <v>17.2133</v>
      </c>
      <c r="J2176" s="36">
        <v>17.664000000000001</v>
      </c>
      <c r="K2176" s="36">
        <v>577.61</v>
      </c>
      <c r="L2176" s="36">
        <v>588.13</v>
      </c>
      <c r="M2176" s="36">
        <v>577.61</v>
      </c>
    </row>
    <row r="2177" spans="3:13" x14ac:dyDescent="0.25">
      <c r="C2177" s="15">
        <f t="shared" si="61"/>
        <v>43982</v>
      </c>
      <c r="D2177" s="35">
        <v>43973</v>
      </c>
      <c r="E2177" s="36">
        <v>310484</v>
      </c>
      <c r="F2177" s="36">
        <v>91117.93</v>
      </c>
      <c r="G2177" s="36">
        <v>219366</v>
      </c>
      <c r="H2177" s="36">
        <v>9</v>
      </c>
      <c r="I2177" s="36">
        <v>17.2133</v>
      </c>
      <c r="J2177" s="36">
        <v>17.664000000000001</v>
      </c>
      <c r="K2177" s="36">
        <v>577.61</v>
      </c>
      <c r="L2177" s="36">
        <v>588.13</v>
      </c>
      <c r="M2177" s="36">
        <v>577.61</v>
      </c>
    </row>
    <row r="2178" spans="3:13" x14ac:dyDescent="0.25">
      <c r="C2178" s="15">
        <f t="shared" si="61"/>
        <v>43982</v>
      </c>
      <c r="D2178" s="35">
        <v>43972</v>
      </c>
      <c r="E2178" s="36">
        <v>311713.2</v>
      </c>
      <c r="F2178" s="36">
        <v>91117.93</v>
      </c>
      <c r="G2178" s="36">
        <v>220595.3</v>
      </c>
      <c r="H2178" s="36">
        <v>0</v>
      </c>
      <c r="I2178" s="36">
        <v>17.108000000000001</v>
      </c>
      <c r="J2178" s="36">
        <v>17.335000000000001</v>
      </c>
      <c r="K2178" s="36">
        <v>591.26</v>
      </c>
      <c r="L2178" s="36">
        <v>589.29</v>
      </c>
      <c r="M2178" s="36">
        <v>591.26</v>
      </c>
    </row>
    <row r="2179" spans="3:13" x14ac:dyDescent="0.25">
      <c r="C2179" s="15">
        <f t="shared" si="61"/>
        <v>43982</v>
      </c>
      <c r="D2179" s="35">
        <v>43971</v>
      </c>
      <c r="E2179" s="36">
        <v>311721.8</v>
      </c>
      <c r="F2179" s="36">
        <v>91192.67</v>
      </c>
      <c r="G2179" s="36">
        <v>220529.2</v>
      </c>
      <c r="H2179" s="36">
        <v>2</v>
      </c>
      <c r="I2179" s="36">
        <v>17.556699999999999</v>
      </c>
      <c r="J2179" s="36">
        <v>18.001999999999999</v>
      </c>
      <c r="K2179" s="36">
        <v>596.6</v>
      </c>
      <c r="L2179" s="36">
        <v>591.1</v>
      </c>
      <c r="M2179" s="36">
        <v>596.6</v>
      </c>
    </row>
    <row r="2180" spans="3:13" x14ac:dyDescent="0.25">
      <c r="C2180" s="15">
        <f t="shared" si="61"/>
        <v>43982</v>
      </c>
      <c r="D2180" s="35">
        <v>43970</v>
      </c>
      <c r="E2180" s="36">
        <v>312345.59999999998</v>
      </c>
      <c r="F2180" s="36">
        <v>91192.67</v>
      </c>
      <c r="G2180" s="36">
        <v>221152.9</v>
      </c>
      <c r="H2180" s="36">
        <v>38</v>
      </c>
      <c r="I2180" s="36">
        <v>17.349499999999999</v>
      </c>
      <c r="J2180" s="36">
        <v>17.891999999999999</v>
      </c>
      <c r="K2180" s="36">
        <v>587.55999999999995</v>
      </c>
      <c r="L2180" s="36">
        <v>536.98</v>
      </c>
      <c r="M2180" s="36">
        <v>587.55999999999995</v>
      </c>
    </row>
    <row r="2181" spans="3:13" x14ac:dyDescent="0.25">
      <c r="C2181" s="15">
        <f t="shared" si="61"/>
        <v>43982</v>
      </c>
      <c r="D2181" s="35">
        <v>43969</v>
      </c>
      <c r="E2181" s="36">
        <v>313568.5</v>
      </c>
      <c r="F2181" s="36">
        <v>91192.67</v>
      </c>
      <c r="G2181" s="36">
        <v>222375.8</v>
      </c>
      <c r="H2181" s="36">
        <v>9</v>
      </c>
      <c r="I2181" s="36">
        <v>16.966000000000001</v>
      </c>
      <c r="J2181" s="36">
        <v>17.463999999999999</v>
      </c>
      <c r="K2181" s="36">
        <v>577</v>
      </c>
      <c r="L2181" s="36">
        <v>536.21</v>
      </c>
      <c r="M2181" s="36">
        <v>577</v>
      </c>
    </row>
    <row r="2182" spans="3:13" x14ac:dyDescent="0.25">
      <c r="C2182" s="15">
        <f t="shared" si="61"/>
        <v>43982</v>
      </c>
      <c r="D2182" s="35">
        <v>43968</v>
      </c>
      <c r="E2182" s="36">
        <v>314221.5</v>
      </c>
      <c r="F2182" s="36">
        <v>90608.48</v>
      </c>
      <c r="G2182" s="36">
        <v>223613</v>
      </c>
      <c r="H2182" s="36">
        <v>0</v>
      </c>
      <c r="I2182" s="36">
        <v>16.610900000000001</v>
      </c>
      <c r="J2182" s="36">
        <v>17.045999999999999</v>
      </c>
      <c r="K2182" s="36">
        <v>547.46</v>
      </c>
      <c r="L2182" s="36">
        <v>536.76</v>
      </c>
      <c r="M2182" s="36">
        <v>547.46</v>
      </c>
    </row>
    <row r="2183" spans="3:13" x14ac:dyDescent="0.25">
      <c r="C2183" s="15">
        <f t="shared" si="61"/>
        <v>43982</v>
      </c>
      <c r="D2183" s="35">
        <v>43967</v>
      </c>
      <c r="E2183" s="36">
        <v>314221.5</v>
      </c>
      <c r="F2183" s="36">
        <v>90608.48</v>
      </c>
      <c r="G2183" s="36">
        <v>223613</v>
      </c>
      <c r="H2183" s="36">
        <v>0</v>
      </c>
      <c r="I2183" s="36">
        <v>16.610900000000001</v>
      </c>
      <c r="J2183" s="36">
        <v>17.045999999999999</v>
      </c>
      <c r="K2183" s="36">
        <v>547.46</v>
      </c>
      <c r="L2183" s="36">
        <v>536.76</v>
      </c>
      <c r="M2183" s="36">
        <v>547.46</v>
      </c>
    </row>
    <row r="2184" spans="3:13" x14ac:dyDescent="0.25">
      <c r="C2184" s="15">
        <f t="shared" si="61"/>
        <v>43982</v>
      </c>
      <c r="D2184" s="35">
        <v>43966</v>
      </c>
      <c r="E2184" s="36">
        <v>314221.5</v>
      </c>
      <c r="F2184" s="36">
        <v>90608.48</v>
      </c>
      <c r="G2184" s="36">
        <v>223613</v>
      </c>
      <c r="H2184" s="36">
        <v>123</v>
      </c>
      <c r="I2184" s="36">
        <v>16.610900000000001</v>
      </c>
      <c r="J2184" s="36">
        <v>17.045999999999999</v>
      </c>
      <c r="K2184" s="36">
        <v>547.46</v>
      </c>
      <c r="L2184" s="36">
        <v>536.76</v>
      </c>
      <c r="M2184" s="36">
        <v>547.46</v>
      </c>
    </row>
    <row r="2185" spans="3:13" x14ac:dyDescent="0.25">
      <c r="C2185" s="15">
        <f t="shared" si="61"/>
        <v>43982</v>
      </c>
      <c r="D2185" s="35">
        <v>43965</v>
      </c>
      <c r="E2185" s="36">
        <v>314220.59999999998</v>
      </c>
      <c r="F2185" s="36">
        <v>90608.48</v>
      </c>
      <c r="G2185" s="36">
        <v>223612.1</v>
      </c>
      <c r="H2185" s="36">
        <v>29</v>
      </c>
      <c r="I2185" s="36">
        <v>15.8734</v>
      </c>
      <c r="J2185" s="36">
        <v>16.135999999999999</v>
      </c>
      <c r="K2185" s="36">
        <v>532.57000000000005</v>
      </c>
      <c r="L2185" s="36">
        <v>537.22</v>
      </c>
      <c r="M2185" s="36">
        <v>532.57000000000005</v>
      </c>
    </row>
    <row r="2186" spans="3:13" x14ac:dyDescent="0.25">
      <c r="C2186" s="15">
        <f t="shared" si="61"/>
        <v>43982</v>
      </c>
      <c r="D2186" s="35">
        <v>43964</v>
      </c>
      <c r="E2186" s="36">
        <v>314377</v>
      </c>
      <c r="F2186" s="36">
        <v>90608.3</v>
      </c>
      <c r="G2186" s="36">
        <v>223768.7</v>
      </c>
      <c r="H2186" s="36">
        <v>8</v>
      </c>
      <c r="I2186" s="36">
        <v>15.581300000000001</v>
      </c>
      <c r="J2186" s="36">
        <v>15.663</v>
      </c>
      <c r="K2186" s="36">
        <v>531.70000000000005</v>
      </c>
      <c r="L2186" s="36">
        <v>536.21</v>
      </c>
      <c r="M2186" s="36">
        <v>531.70000000000005</v>
      </c>
    </row>
    <row r="2187" spans="3:13" x14ac:dyDescent="0.25">
      <c r="C2187" s="15">
        <f t="shared" si="61"/>
        <v>43982</v>
      </c>
      <c r="D2187" s="35">
        <v>43963</v>
      </c>
      <c r="E2187" s="36">
        <v>314983.8</v>
      </c>
      <c r="F2187" s="36">
        <v>89963.64</v>
      </c>
      <c r="G2187" s="36">
        <v>225020.1</v>
      </c>
      <c r="H2187" s="36">
        <v>132</v>
      </c>
      <c r="I2187" s="36">
        <v>15.449</v>
      </c>
      <c r="J2187" s="36">
        <v>15.686999999999999</v>
      </c>
      <c r="K2187" s="36">
        <v>530.58000000000004</v>
      </c>
      <c r="L2187" s="36">
        <v>534.39</v>
      </c>
      <c r="M2187" s="36">
        <v>530.58000000000004</v>
      </c>
    </row>
    <row r="2188" spans="3:13" x14ac:dyDescent="0.25">
      <c r="C2188" s="15">
        <f t="shared" si="61"/>
        <v>43982</v>
      </c>
      <c r="D2188" s="35">
        <v>43962</v>
      </c>
      <c r="E2188" s="36">
        <v>313893.59999999998</v>
      </c>
      <c r="F2188" s="36">
        <v>89963.99</v>
      </c>
      <c r="G2188" s="36">
        <v>223929.60000000001</v>
      </c>
      <c r="H2188" s="36">
        <v>0</v>
      </c>
      <c r="I2188" s="36">
        <v>15.4901</v>
      </c>
      <c r="J2188" s="36">
        <v>15.635999999999999</v>
      </c>
      <c r="K2188" s="36">
        <v>530.61</v>
      </c>
      <c r="L2188" s="36">
        <v>535.82000000000005</v>
      </c>
      <c r="M2188" s="36">
        <v>530.61</v>
      </c>
    </row>
    <row r="2189" spans="3:13" x14ac:dyDescent="0.25">
      <c r="C2189" s="15">
        <f t="shared" si="61"/>
        <v>43982</v>
      </c>
      <c r="D2189" s="35">
        <v>43961</v>
      </c>
      <c r="E2189" s="36">
        <v>314277</v>
      </c>
      <c r="F2189" s="36">
        <v>89838.61</v>
      </c>
      <c r="G2189" s="36">
        <v>224438.39999999999</v>
      </c>
      <c r="H2189" s="36">
        <v>0</v>
      </c>
      <c r="I2189" s="36">
        <v>15.4815</v>
      </c>
      <c r="J2189" s="36">
        <v>15.74</v>
      </c>
      <c r="K2189" s="36">
        <v>526.70000000000005</v>
      </c>
      <c r="L2189" s="36">
        <v>523.30999999999995</v>
      </c>
      <c r="M2189" s="36">
        <v>526.70000000000005</v>
      </c>
    </row>
    <row r="2190" spans="3:13" x14ac:dyDescent="0.25">
      <c r="C2190" s="15">
        <f t="shared" si="61"/>
        <v>43982</v>
      </c>
      <c r="D2190" s="35">
        <v>43960</v>
      </c>
      <c r="E2190" s="36">
        <v>314277</v>
      </c>
      <c r="F2190" s="36">
        <v>89838.61</v>
      </c>
      <c r="G2190" s="36">
        <v>224438.39999999999</v>
      </c>
      <c r="H2190" s="36">
        <v>0</v>
      </c>
      <c r="I2190" s="36">
        <v>15.4815</v>
      </c>
      <c r="J2190" s="36">
        <v>15.74</v>
      </c>
      <c r="K2190" s="36">
        <v>526.70000000000005</v>
      </c>
      <c r="L2190" s="36">
        <v>523.30999999999995</v>
      </c>
      <c r="M2190" s="36">
        <v>526.70000000000005</v>
      </c>
    </row>
    <row r="2191" spans="3:13" x14ac:dyDescent="0.25">
      <c r="C2191" s="15">
        <f t="shared" si="61"/>
        <v>43982</v>
      </c>
      <c r="D2191" s="35">
        <v>43959</v>
      </c>
      <c r="E2191" s="36">
        <v>314277</v>
      </c>
      <c r="F2191" s="36">
        <v>89838.61</v>
      </c>
      <c r="G2191" s="36">
        <v>224438.39999999999</v>
      </c>
      <c r="H2191" s="36">
        <v>1479</v>
      </c>
      <c r="I2191" s="36">
        <v>15.4815</v>
      </c>
      <c r="J2191" s="36">
        <v>15.74</v>
      </c>
      <c r="K2191" s="36">
        <v>526.70000000000005</v>
      </c>
      <c r="L2191" s="36">
        <v>523.30999999999995</v>
      </c>
      <c r="M2191" s="36">
        <v>526.70000000000005</v>
      </c>
    </row>
    <row r="2192" spans="3:13" x14ac:dyDescent="0.25">
      <c r="C2192" s="15">
        <f t="shared" si="61"/>
        <v>43982</v>
      </c>
      <c r="D2192" s="35">
        <v>43958</v>
      </c>
      <c r="E2192" s="36">
        <v>315332.5</v>
      </c>
      <c r="F2192" s="36">
        <v>90445.28</v>
      </c>
      <c r="G2192" s="36">
        <v>224887.3</v>
      </c>
      <c r="H2192" s="36">
        <v>8</v>
      </c>
      <c r="I2192" s="36">
        <v>15.345700000000001</v>
      </c>
      <c r="J2192" s="36">
        <v>15.561999999999999</v>
      </c>
      <c r="K2192" s="36">
        <v>515.79999999999995</v>
      </c>
      <c r="L2192" s="36">
        <v>522.57000000000005</v>
      </c>
      <c r="M2192" s="36">
        <v>515.79999999999995</v>
      </c>
    </row>
    <row r="2193" spans="3:13" x14ac:dyDescent="0.25">
      <c r="C2193" s="15">
        <f t="shared" si="61"/>
        <v>43982</v>
      </c>
      <c r="D2193" s="35">
        <v>43957</v>
      </c>
      <c r="E2193" s="36">
        <v>315378.40000000002</v>
      </c>
      <c r="F2193" s="36">
        <v>90445.28</v>
      </c>
      <c r="G2193" s="36">
        <v>224933.2</v>
      </c>
      <c r="H2193" s="36">
        <v>129</v>
      </c>
      <c r="I2193" s="36">
        <v>14.8528</v>
      </c>
      <c r="J2193" s="36">
        <v>14.987</v>
      </c>
      <c r="K2193" s="36">
        <v>515.16</v>
      </c>
      <c r="L2193" s="36">
        <v>521.07000000000005</v>
      </c>
      <c r="M2193" s="36">
        <v>515.16</v>
      </c>
    </row>
    <row r="2194" spans="3:13" x14ac:dyDescent="0.25">
      <c r="C2194" s="15">
        <f t="shared" si="61"/>
        <v>43982</v>
      </c>
      <c r="D2194" s="35">
        <v>43956</v>
      </c>
      <c r="E2194" s="36">
        <v>314782.3</v>
      </c>
      <c r="F2194" s="36">
        <v>89450.54</v>
      </c>
      <c r="G2194" s="36">
        <v>225331.8</v>
      </c>
      <c r="H2194" s="36">
        <v>424</v>
      </c>
      <c r="I2194" s="36">
        <v>14.963699999999999</v>
      </c>
      <c r="J2194" s="36">
        <v>15.057</v>
      </c>
      <c r="K2194" s="36">
        <v>520.44000000000005</v>
      </c>
      <c r="L2194" s="36">
        <v>523.83000000000004</v>
      </c>
      <c r="M2194" s="36">
        <v>520.44000000000005</v>
      </c>
    </row>
    <row r="2195" spans="3:13" x14ac:dyDescent="0.25">
      <c r="C2195" s="15">
        <f t="shared" si="61"/>
        <v>43982</v>
      </c>
      <c r="D2195" s="35">
        <v>43955</v>
      </c>
      <c r="E2195" s="36">
        <v>314829</v>
      </c>
      <c r="F2195" s="36">
        <v>89460.479999999996</v>
      </c>
      <c r="G2195" s="36">
        <v>225368.5</v>
      </c>
      <c r="H2195" s="36">
        <v>1022</v>
      </c>
      <c r="I2195" s="36">
        <v>14.7781</v>
      </c>
      <c r="J2195" s="36">
        <v>14.722</v>
      </c>
      <c r="K2195" s="36">
        <v>520.44000000000005</v>
      </c>
      <c r="L2195" s="36">
        <v>523.83000000000004</v>
      </c>
      <c r="M2195" s="36">
        <v>520.44000000000005</v>
      </c>
    </row>
    <row r="2196" spans="3:13" x14ac:dyDescent="0.25">
      <c r="C2196" s="15">
        <f t="shared" si="61"/>
        <v>43982</v>
      </c>
      <c r="D2196" s="35">
        <v>43954</v>
      </c>
      <c r="E2196" s="36">
        <v>314851.09999999998</v>
      </c>
      <c r="F2196" s="36">
        <v>88818.97</v>
      </c>
      <c r="G2196" s="36">
        <v>226032.1</v>
      </c>
      <c r="H2196" s="36">
        <v>0</v>
      </c>
      <c r="I2196" s="36">
        <v>14.9765</v>
      </c>
      <c r="J2196" s="36">
        <v>14.863</v>
      </c>
      <c r="K2196" s="36">
        <v>520.44000000000005</v>
      </c>
      <c r="L2196" s="36">
        <v>523.83000000000004</v>
      </c>
      <c r="M2196" s="36">
        <v>520.44000000000005</v>
      </c>
    </row>
    <row r="2197" spans="3:13" x14ac:dyDescent="0.25">
      <c r="C2197" s="15">
        <f t="shared" si="61"/>
        <v>43982</v>
      </c>
      <c r="D2197" s="35">
        <v>43953</v>
      </c>
      <c r="E2197" s="36">
        <v>314851.09999999998</v>
      </c>
      <c r="F2197" s="36">
        <v>88818.97</v>
      </c>
      <c r="G2197" s="36">
        <v>226032.1</v>
      </c>
      <c r="H2197" s="36">
        <v>0</v>
      </c>
      <c r="I2197" s="36">
        <v>14.9765</v>
      </c>
      <c r="J2197" s="36">
        <v>14.863</v>
      </c>
      <c r="K2197" s="36">
        <v>520.44000000000005</v>
      </c>
      <c r="L2197" s="36">
        <v>523.83000000000004</v>
      </c>
      <c r="M2197" s="36">
        <v>520.44000000000005</v>
      </c>
    </row>
    <row r="2198" spans="3:13" x14ac:dyDescent="0.25">
      <c r="C2198" s="15">
        <f t="shared" si="61"/>
        <v>43982</v>
      </c>
      <c r="D2198" s="35">
        <v>43952</v>
      </c>
      <c r="E2198" s="36">
        <v>314851.09999999998</v>
      </c>
      <c r="F2198" s="36">
        <v>88818.97</v>
      </c>
      <c r="G2198" s="36">
        <v>226032.1</v>
      </c>
      <c r="H2198" s="36">
        <v>18</v>
      </c>
      <c r="I2198" s="36">
        <v>14.9765</v>
      </c>
      <c r="J2198" s="36">
        <v>14.863</v>
      </c>
      <c r="K2198" s="36">
        <v>520.44000000000005</v>
      </c>
      <c r="L2198" s="36">
        <v>523.83000000000004</v>
      </c>
      <c r="M2198" s="36">
        <v>520.44000000000005</v>
      </c>
    </row>
    <row r="2199" spans="3:13" x14ac:dyDescent="0.25">
      <c r="C2199" s="15">
        <f t="shared" si="61"/>
        <v>43982</v>
      </c>
      <c r="D2199" s="35">
        <v>43951</v>
      </c>
      <c r="E2199" s="36">
        <v>316634.7</v>
      </c>
      <c r="F2199" s="36">
        <v>88754.82</v>
      </c>
      <c r="G2199" s="36">
        <v>227879.9</v>
      </c>
      <c r="H2199" s="36">
        <v>1819</v>
      </c>
      <c r="I2199" s="36">
        <v>14.9697</v>
      </c>
      <c r="J2199" s="36">
        <v>14.898</v>
      </c>
      <c r="K2199" s="36">
        <v>520.44000000000005</v>
      </c>
      <c r="L2199" s="36">
        <v>523.83000000000004</v>
      </c>
      <c r="M2199" s="36">
        <v>520.44000000000005</v>
      </c>
    </row>
    <row r="2200" spans="3:13" x14ac:dyDescent="0.25">
      <c r="C2200" s="15">
        <f t="shared" si="61"/>
        <v>43982</v>
      </c>
      <c r="D2200" s="35">
        <v>43950</v>
      </c>
      <c r="E2200" s="36">
        <v>316639.90000000002</v>
      </c>
      <c r="F2200" s="36">
        <v>87198.51</v>
      </c>
      <c r="G2200" s="36">
        <v>229441.4</v>
      </c>
      <c r="H2200" s="36">
        <v>3670</v>
      </c>
      <c r="I2200" s="36">
        <v>15.2964</v>
      </c>
      <c r="J2200" s="36">
        <v>15.16</v>
      </c>
      <c r="K2200" s="36">
        <v>515.63</v>
      </c>
      <c r="L2200" s="36">
        <v>522.84</v>
      </c>
      <c r="M2200" s="36">
        <v>515.63</v>
      </c>
    </row>
    <row r="2201" spans="3:13" x14ac:dyDescent="0.25">
      <c r="C2201" s="15">
        <f t="shared" si="61"/>
        <v>43982</v>
      </c>
      <c r="D2201" s="35">
        <v>43949</v>
      </c>
      <c r="E2201" s="36">
        <v>316640.90000000002</v>
      </c>
      <c r="F2201" s="36">
        <v>79080.789999999994</v>
      </c>
      <c r="G2201" s="36">
        <v>237560.1</v>
      </c>
      <c r="H2201" s="36">
        <v>100</v>
      </c>
      <c r="I2201" s="36">
        <v>15.1654</v>
      </c>
      <c r="J2201" s="36">
        <v>15.170999999999999</v>
      </c>
      <c r="K2201" s="36">
        <v>514.44000000000005</v>
      </c>
      <c r="L2201" s="36">
        <v>527.01</v>
      </c>
      <c r="M2201" s="36">
        <v>514.44000000000005</v>
      </c>
    </row>
    <row r="2202" spans="3:13" x14ac:dyDescent="0.25">
      <c r="C2202" s="15">
        <f t="shared" si="61"/>
        <v>43951</v>
      </c>
      <c r="D2202" s="35">
        <v>43948</v>
      </c>
      <c r="E2202" s="36">
        <v>316103.59999999998</v>
      </c>
      <c r="F2202" s="36">
        <v>81137.149999999994</v>
      </c>
      <c r="G2202" s="36">
        <v>234966.39999999999</v>
      </c>
      <c r="H2202" s="36">
        <v>0</v>
      </c>
      <c r="I2202" s="36">
        <v>15.2089</v>
      </c>
      <c r="J2202" s="36">
        <v>15.21</v>
      </c>
      <c r="K2202" s="36">
        <v>521.84</v>
      </c>
      <c r="L2202" s="36">
        <v>526.5</v>
      </c>
      <c r="M2202" s="36">
        <v>521.84</v>
      </c>
    </row>
    <row r="2203" spans="3:13" x14ac:dyDescent="0.25">
      <c r="C2203" s="15">
        <f t="shared" si="61"/>
        <v>43951</v>
      </c>
      <c r="D2203" s="35">
        <v>43947</v>
      </c>
      <c r="E2203" s="36">
        <v>316546.3</v>
      </c>
      <c r="F2203" s="36">
        <v>81137.149999999994</v>
      </c>
      <c r="G2203" s="36">
        <v>235409.1</v>
      </c>
      <c r="H2203" s="36">
        <v>0</v>
      </c>
      <c r="I2203" s="36">
        <v>15.253500000000001</v>
      </c>
      <c r="J2203" s="36">
        <v>15.263</v>
      </c>
      <c r="K2203" s="36">
        <v>523.62</v>
      </c>
      <c r="L2203" s="36">
        <v>529.54999999999995</v>
      </c>
      <c r="M2203" s="36">
        <v>523.62</v>
      </c>
    </row>
    <row r="2204" spans="3:13" x14ac:dyDescent="0.25">
      <c r="C2204" s="15">
        <f t="shared" si="61"/>
        <v>43951</v>
      </c>
      <c r="D2204" s="35">
        <v>43946</v>
      </c>
      <c r="E2204" s="36">
        <v>316546.3</v>
      </c>
      <c r="F2204" s="36">
        <v>81137.149999999994</v>
      </c>
      <c r="G2204" s="36">
        <v>235409.1</v>
      </c>
      <c r="H2204" s="36">
        <v>0</v>
      </c>
      <c r="I2204" s="36">
        <v>15.253500000000001</v>
      </c>
      <c r="J2204" s="36">
        <v>15.263</v>
      </c>
      <c r="K2204" s="36">
        <v>523.62</v>
      </c>
      <c r="L2204" s="36">
        <v>529.54999999999995</v>
      </c>
      <c r="M2204" s="36">
        <v>523.62</v>
      </c>
    </row>
    <row r="2205" spans="3:13" x14ac:dyDescent="0.25">
      <c r="C2205" s="15">
        <f t="shared" si="61"/>
        <v>43951</v>
      </c>
      <c r="D2205" s="35">
        <v>43945</v>
      </c>
      <c r="E2205" s="36">
        <v>316546.3</v>
      </c>
      <c r="F2205" s="36">
        <v>81137.149999999994</v>
      </c>
      <c r="G2205" s="36">
        <v>235409.1</v>
      </c>
      <c r="H2205" s="36">
        <v>6</v>
      </c>
      <c r="I2205" s="36">
        <v>15.253500000000001</v>
      </c>
      <c r="J2205" s="36">
        <v>15.263</v>
      </c>
      <c r="K2205" s="36">
        <v>523.62</v>
      </c>
      <c r="L2205" s="36">
        <v>529.54999999999995</v>
      </c>
      <c r="M2205" s="36">
        <v>523.62</v>
      </c>
    </row>
    <row r="2206" spans="3:13" x14ac:dyDescent="0.25">
      <c r="C2206" s="15">
        <f t="shared" ref="C2206:C2269" si="62">IFERROR(IF(DAY(D2206)=1,EOMONTH(D2206,0),IF(AND(EOMONTH(D2206,0)+1-D2206&lt;=3,(H2206-AVERAGE(H2207:H2216))/_xlfn.STDEV.S(H2207:H2216)&gt;3),EOMONTH(D2206,1),C2207)),C2207)</f>
        <v>43951</v>
      </c>
      <c r="D2206" s="35">
        <v>43944</v>
      </c>
      <c r="E2206" s="36">
        <v>316718.40000000002</v>
      </c>
      <c r="F2206" s="36">
        <v>81137.149999999994</v>
      </c>
      <c r="G2206" s="36">
        <v>235581.3</v>
      </c>
      <c r="H2206" s="36">
        <v>19</v>
      </c>
      <c r="I2206" s="36">
        <v>15.2554</v>
      </c>
      <c r="J2206" s="36">
        <v>15.356999999999999</v>
      </c>
      <c r="K2206" s="36">
        <v>516.5</v>
      </c>
      <c r="L2206" s="36">
        <v>530.65</v>
      </c>
      <c r="M2206" s="36">
        <v>516.5</v>
      </c>
    </row>
    <row r="2207" spans="3:13" x14ac:dyDescent="0.25">
      <c r="C2207" s="15">
        <f t="shared" si="62"/>
        <v>43951</v>
      </c>
      <c r="D2207" s="35">
        <v>43943</v>
      </c>
      <c r="E2207" s="36">
        <v>317337.40000000002</v>
      </c>
      <c r="F2207" s="36">
        <v>81434.710000000006</v>
      </c>
      <c r="G2207" s="36">
        <v>235902.7</v>
      </c>
      <c r="H2207" s="36">
        <v>1</v>
      </c>
      <c r="I2207" s="36">
        <v>15.097</v>
      </c>
      <c r="J2207" s="36">
        <v>15.335000000000001</v>
      </c>
      <c r="K2207" s="36">
        <v>504.93</v>
      </c>
      <c r="L2207" s="36">
        <v>529.91</v>
      </c>
      <c r="M2207" s="36">
        <v>504.93</v>
      </c>
    </row>
    <row r="2208" spans="3:13" x14ac:dyDescent="0.25">
      <c r="C2208" s="15">
        <f t="shared" si="62"/>
        <v>43951</v>
      </c>
      <c r="D2208" s="35">
        <v>43942</v>
      </c>
      <c r="E2208" s="36">
        <v>317353.40000000002</v>
      </c>
      <c r="F2208" s="36">
        <v>81736.98</v>
      </c>
      <c r="G2208" s="36">
        <v>235616.4</v>
      </c>
      <c r="H2208" s="36">
        <v>0</v>
      </c>
      <c r="I2208" s="36">
        <v>14.8865</v>
      </c>
      <c r="J2208" s="36">
        <v>14.875999999999999</v>
      </c>
      <c r="K2208" s="36">
        <v>521.42999999999995</v>
      </c>
      <c r="L2208" s="36">
        <v>529.33000000000004</v>
      </c>
      <c r="M2208" s="36">
        <v>521.42999999999995</v>
      </c>
    </row>
    <row r="2209" spans="3:13" x14ac:dyDescent="0.25">
      <c r="C2209" s="15">
        <f t="shared" si="62"/>
        <v>43951</v>
      </c>
      <c r="D2209" s="35">
        <v>43941</v>
      </c>
      <c r="E2209" s="36">
        <v>317738.5</v>
      </c>
      <c r="F2209" s="36">
        <v>81773.100000000006</v>
      </c>
      <c r="G2209" s="36">
        <v>235965.4</v>
      </c>
      <c r="H2209" s="36">
        <v>0</v>
      </c>
      <c r="I2209" s="36">
        <v>15.317</v>
      </c>
      <c r="J2209" s="36">
        <v>15.614000000000001</v>
      </c>
      <c r="K2209" s="36">
        <v>518.01</v>
      </c>
      <c r="L2209" s="36">
        <v>530.74</v>
      </c>
      <c r="M2209" s="36">
        <v>518.01</v>
      </c>
    </row>
    <row r="2210" spans="3:13" x14ac:dyDescent="0.25">
      <c r="C2210" s="15">
        <f t="shared" si="62"/>
        <v>43951</v>
      </c>
      <c r="D2210" s="35">
        <v>43940</v>
      </c>
      <c r="E2210" s="36">
        <v>317750.3</v>
      </c>
      <c r="F2210" s="36">
        <v>81783.259999999995</v>
      </c>
      <c r="G2210" s="36">
        <v>235967</v>
      </c>
      <c r="H2210" s="36">
        <v>0</v>
      </c>
      <c r="I2210" s="36">
        <v>15.178000000000001</v>
      </c>
      <c r="J2210" s="36">
        <v>15.295</v>
      </c>
      <c r="K2210" s="36">
        <v>525.89</v>
      </c>
      <c r="L2210" s="36">
        <v>530.70000000000005</v>
      </c>
      <c r="M2210" s="36">
        <v>525.89</v>
      </c>
    </row>
    <row r="2211" spans="3:13" x14ac:dyDescent="0.25">
      <c r="C2211" s="15">
        <f t="shared" si="62"/>
        <v>43951</v>
      </c>
      <c r="D2211" s="35">
        <v>43939</v>
      </c>
      <c r="E2211" s="36">
        <v>317750.3</v>
      </c>
      <c r="F2211" s="36">
        <v>81783.259999999995</v>
      </c>
      <c r="G2211" s="36">
        <v>235967</v>
      </c>
      <c r="H2211" s="36">
        <v>0</v>
      </c>
      <c r="I2211" s="36">
        <v>15.178000000000001</v>
      </c>
      <c r="J2211" s="36">
        <v>15.295</v>
      </c>
      <c r="K2211" s="36">
        <v>525.89</v>
      </c>
      <c r="L2211" s="36">
        <v>530.70000000000005</v>
      </c>
      <c r="M2211" s="36">
        <v>525.89</v>
      </c>
    </row>
    <row r="2212" spans="3:13" x14ac:dyDescent="0.25">
      <c r="C2212" s="15">
        <f t="shared" si="62"/>
        <v>43951</v>
      </c>
      <c r="D2212" s="35">
        <v>43938</v>
      </c>
      <c r="E2212" s="36">
        <v>317750.3</v>
      </c>
      <c r="F2212" s="36">
        <v>81783.259999999995</v>
      </c>
      <c r="G2212" s="36">
        <v>235967</v>
      </c>
      <c r="H2212" s="36">
        <v>0</v>
      </c>
      <c r="I2212" s="36">
        <v>15.178000000000001</v>
      </c>
      <c r="J2212" s="36">
        <v>15.295</v>
      </c>
      <c r="K2212" s="36">
        <v>525.89</v>
      </c>
      <c r="L2212" s="36">
        <v>530.70000000000005</v>
      </c>
      <c r="M2212" s="36">
        <v>525.89</v>
      </c>
    </row>
    <row r="2213" spans="3:13" x14ac:dyDescent="0.25">
      <c r="C2213" s="15">
        <f t="shared" si="62"/>
        <v>43951</v>
      </c>
      <c r="D2213" s="35">
        <v>43937</v>
      </c>
      <c r="E2213" s="36">
        <v>317926.5</v>
      </c>
      <c r="F2213" s="36">
        <v>81788.37</v>
      </c>
      <c r="G2213" s="36">
        <v>236138.1</v>
      </c>
      <c r="H2213" s="36">
        <v>0</v>
      </c>
      <c r="I2213" s="36">
        <v>15.496499999999999</v>
      </c>
      <c r="J2213" s="36">
        <v>15.622</v>
      </c>
      <c r="K2213" s="36">
        <v>528.26</v>
      </c>
      <c r="L2213" s="36">
        <v>530.24</v>
      </c>
      <c r="M2213" s="36">
        <v>528.26</v>
      </c>
    </row>
    <row r="2214" spans="3:13" x14ac:dyDescent="0.25">
      <c r="C2214" s="15">
        <f t="shared" si="62"/>
        <v>43951</v>
      </c>
      <c r="D2214" s="35">
        <v>43936</v>
      </c>
      <c r="E2214" s="36">
        <v>319111.09999999998</v>
      </c>
      <c r="F2214" s="36">
        <v>81788.37</v>
      </c>
      <c r="G2214" s="36">
        <v>237322.7</v>
      </c>
      <c r="H2214" s="36">
        <v>0</v>
      </c>
      <c r="I2214" s="36">
        <v>15.4635</v>
      </c>
      <c r="J2214" s="36">
        <v>15.505000000000001</v>
      </c>
      <c r="K2214" s="36">
        <v>527.49</v>
      </c>
      <c r="L2214" s="36">
        <v>536.66999999999996</v>
      </c>
      <c r="M2214" s="36">
        <v>527.49</v>
      </c>
    </row>
    <row r="2215" spans="3:13" x14ac:dyDescent="0.25">
      <c r="C2215" s="15">
        <f t="shared" si="62"/>
        <v>43951</v>
      </c>
      <c r="D2215" s="35">
        <v>43935</v>
      </c>
      <c r="E2215" s="36">
        <v>319769.8</v>
      </c>
      <c r="F2215" s="36">
        <v>82147.61</v>
      </c>
      <c r="G2215" s="36">
        <v>237622.1</v>
      </c>
      <c r="H2215" s="36">
        <v>5</v>
      </c>
      <c r="I2215" s="36">
        <v>15.751899999999999</v>
      </c>
      <c r="J2215" s="36">
        <v>16.13</v>
      </c>
      <c r="K2215" s="36">
        <v>535.99</v>
      </c>
      <c r="L2215" s="36">
        <v>536.66999999999996</v>
      </c>
      <c r="M2215" s="36">
        <v>535.99</v>
      </c>
    </row>
    <row r="2216" spans="3:13" x14ac:dyDescent="0.25">
      <c r="C2216" s="15">
        <f t="shared" si="62"/>
        <v>43951</v>
      </c>
      <c r="D2216" s="35">
        <v>43934</v>
      </c>
      <c r="E2216" s="36">
        <v>319926</v>
      </c>
      <c r="F2216" s="36">
        <v>82147.61</v>
      </c>
      <c r="G2216" s="36">
        <v>237778.4</v>
      </c>
      <c r="H2216" s="36">
        <v>0</v>
      </c>
      <c r="I2216" s="36">
        <v>15.4145</v>
      </c>
      <c r="J2216" s="36">
        <v>15.537000000000001</v>
      </c>
      <c r="K2216" s="36">
        <v>524.85</v>
      </c>
      <c r="L2216" s="36">
        <v>536.66999999999996</v>
      </c>
      <c r="M2216" s="36">
        <v>524.85</v>
      </c>
    </row>
    <row r="2217" spans="3:13" x14ac:dyDescent="0.25">
      <c r="C2217" s="15">
        <f t="shared" si="62"/>
        <v>43951</v>
      </c>
      <c r="D2217" s="35">
        <v>43933</v>
      </c>
      <c r="E2217" s="36">
        <v>320059.09999999998</v>
      </c>
      <c r="F2217" s="36">
        <v>82152.83</v>
      </c>
      <c r="G2217" s="36">
        <v>237906.3</v>
      </c>
      <c r="H2217" s="36">
        <v>0</v>
      </c>
      <c r="I2217" s="36">
        <v>15.565099999999999</v>
      </c>
      <c r="J2217" s="36">
        <v>16.053000000000001</v>
      </c>
      <c r="K2217" s="36">
        <v>532.4</v>
      </c>
      <c r="L2217" s="36">
        <v>536.66999999999996</v>
      </c>
      <c r="M2217" s="36">
        <v>532.4</v>
      </c>
    </row>
    <row r="2218" spans="3:13" x14ac:dyDescent="0.25">
      <c r="C2218" s="15">
        <f t="shared" si="62"/>
        <v>43951</v>
      </c>
      <c r="D2218" s="35">
        <v>43932</v>
      </c>
      <c r="E2218" s="36">
        <v>320059.09999999998</v>
      </c>
      <c r="F2218" s="36">
        <v>82152.83</v>
      </c>
      <c r="G2218" s="36">
        <v>237906.3</v>
      </c>
      <c r="H2218" s="36">
        <v>0</v>
      </c>
      <c r="I2218" s="36">
        <v>15.565099999999999</v>
      </c>
      <c r="J2218" s="36">
        <v>16.053000000000001</v>
      </c>
      <c r="K2218" s="36">
        <v>532.4</v>
      </c>
      <c r="L2218" s="36">
        <v>536.66999999999996</v>
      </c>
      <c r="M2218" s="36">
        <v>532.4</v>
      </c>
    </row>
    <row r="2219" spans="3:13" x14ac:dyDescent="0.25">
      <c r="C2219" s="15">
        <f t="shared" si="62"/>
        <v>43951</v>
      </c>
      <c r="D2219" s="35">
        <v>43931</v>
      </c>
      <c r="E2219" s="36">
        <v>320059.09999999998</v>
      </c>
      <c r="F2219" s="36">
        <v>82152.83</v>
      </c>
      <c r="G2219" s="36">
        <v>237906.3</v>
      </c>
      <c r="H2219" s="36">
        <v>0</v>
      </c>
      <c r="I2219" s="36">
        <v>15.565099999999999</v>
      </c>
      <c r="J2219" s="36">
        <v>16.053000000000001</v>
      </c>
      <c r="K2219" s="36">
        <v>532.4</v>
      </c>
      <c r="L2219" s="36">
        <v>536.66999999999996</v>
      </c>
      <c r="M2219" s="36">
        <v>532.4</v>
      </c>
    </row>
    <row r="2220" spans="3:13" x14ac:dyDescent="0.25">
      <c r="C2220" s="15">
        <f t="shared" si="62"/>
        <v>43951</v>
      </c>
      <c r="D2220" s="35">
        <v>43930</v>
      </c>
      <c r="E2220" s="36">
        <v>320059.09999999998</v>
      </c>
      <c r="F2220" s="36">
        <v>82152.83</v>
      </c>
      <c r="G2220" s="36">
        <v>237906.3</v>
      </c>
      <c r="H2220" s="36">
        <v>12</v>
      </c>
      <c r="I2220" s="36">
        <v>15.432499999999999</v>
      </c>
      <c r="J2220" s="36">
        <v>16.053000000000001</v>
      </c>
      <c r="K2220" s="36">
        <v>525.78</v>
      </c>
      <c r="L2220" s="36">
        <v>528.19000000000005</v>
      </c>
      <c r="M2220" s="36">
        <v>525.78</v>
      </c>
    </row>
    <row r="2221" spans="3:13" x14ac:dyDescent="0.25">
      <c r="C2221" s="15">
        <f t="shared" si="62"/>
        <v>43951</v>
      </c>
      <c r="D2221" s="35">
        <v>43929</v>
      </c>
      <c r="E2221" s="36">
        <v>320672.3</v>
      </c>
      <c r="F2221" s="36">
        <v>82178.2</v>
      </c>
      <c r="G2221" s="36">
        <v>238494.1</v>
      </c>
      <c r="H2221" s="36">
        <v>5</v>
      </c>
      <c r="I2221" s="36">
        <v>14.960100000000001</v>
      </c>
      <c r="J2221" s="36">
        <v>15.205</v>
      </c>
      <c r="K2221" s="36">
        <v>523.49</v>
      </c>
      <c r="L2221" s="36">
        <v>476.34</v>
      </c>
      <c r="M2221" s="36">
        <v>523.49</v>
      </c>
    </row>
    <row r="2222" spans="3:13" x14ac:dyDescent="0.25">
      <c r="C2222" s="15">
        <f t="shared" si="62"/>
        <v>43951</v>
      </c>
      <c r="D2222" s="35">
        <v>43928</v>
      </c>
      <c r="E2222" s="36">
        <v>321302.59999999998</v>
      </c>
      <c r="F2222" s="36">
        <v>82178.2</v>
      </c>
      <c r="G2222" s="36">
        <v>239124.4</v>
      </c>
      <c r="H2222" s="36">
        <v>5</v>
      </c>
      <c r="I2222" s="36">
        <v>15.020899999999999</v>
      </c>
      <c r="J2222" s="36">
        <v>15.48</v>
      </c>
      <c r="K2222" s="36">
        <v>531.66999999999996</v>
      </c>
      <c r="L2222" s="36">
        <v>476.34</v>
      </c>
      <c r="M2222" s="36">
        <v>531.66999999999996</v>
      </c>
    </row>
    <row r="2223" spans="3:13" x14ac:dyDescent="0.25">
      <c r="C2223" s="15">
        <f t="shared" si="62"/>
        <v>43951</v>
      </c>
      <c r="D2223" s="35">
        <v>43927</v>
      </c>
      <c r="E2223" s="36">
        <v>321617.40000000002</v>
      </c>
      <c r="F2223" s="36">
        <v>82178.2</v>
      </c>
      <c r="G2223" s="36">
        <v>239439.2</v>
      </c>
      <c r="H2223" s="36">
        <v>21</v>
      </c>
      <c r="I2223" s="36">
        <v>15.0037</v>
      </c>
      <c r="J2223" s="36">
        <v>15.169</v>
      </c>
      <c r="K2223" s="36">
        <v>499.89</v>
      </c>
      <c r="L2223" s="36">
        <v>476.34</v>
      </c>
      <c r="M2223" s="36">
        <v>499.89</v>
      </c>
    </row>
    <row r="2224" spans="3:13" x14ac:dyDescent="0.25">
      <c r="C2224" s="15">
        <f t="shared" si="62"/>
        <v>43951</v>
      </c>
      <c r="D2224" s="35">
        <v>43926</v>
      </c>
      <c r="E2224" s="36">
        <v>321097.90000000002</v>
      </c>
      <c r="F2224" s="36">
        <v>82178.2</v>
      </c>
      <c r="G2224" s="36">
        <v>238919.7</v>
      </c>
      <c r="H2224" s="36">
        <v>0</v>
      </c>
      <c r="I2224" s="36">
        <v>14.3881</v>
      </c>
      <c r="J2224" s="36">
        <v>14.494</v>
      </c>
      <c r="K2224" s="36">
        <v>499.89</v>
      </c>
      <c r="L2224" s="36">
        <v>476.34</v>
      </c>
      <c r="M2224" s="36">
        <v>499.89</v>
      </c>
    </row>
    <row r="2225" spans="3:13" x14ac:dyDescent="0.25">
      <c r="C2225" s="15">
        <f t="shared" si="62"/>
        <v>43951</v>
      </c>
      <c r="D2225" s="35">
        <v>43925</v>
      </c>
      <c r="E2225" s="36">
        <v>321097.90000000002</v>
      </c>
      <c r="F2225" s="36">
        <v>82178.2</v>
      </c>
      <c r="G2225" s="36">
        <v>238919.7</v>
      </c>
      <c r="H2225" s="36">
        <v>0</v>
      </c>
      <c r="I2225" s="36">
        <v>14.3881</v>
      </c>
      <c r="J2225" s="36">
        <v>14.494</v>
      </c>
      <c r="K2225" s="36">
        <v>499.89</v>
      </c>
      <c r="L2225" s="36">
        <v>476.34</v>
      </c>
      <c r="M2225" s="36">
        <v>499.89</v>
      </c>
    </row>
    <row r="2226" spans="3:13" x14ac:dyDescent="0.25">
      <c r="C2226" s="15">
        <f t="shared" si="62"/>
        <v>43951</v>
      </c>
      <c r="D2226" s="35">
        <v>43924</v>
      </c>
      <c r="E2226" s="36">
        <v>321097.90000000002</v>
      </c>
      <c r="F2226" s="36">
        <v>82178.2</v>
      </c>
      <c r="G2226" s="36">
        <v>238919.7</v>
      </c>
      <c r="H2226" s="36">
        <v>5</v>
      </c>
      <c r="I2226" s="36">
        <v>14.3881</v>
      </c>
      <c r="J2226" s="36">
        <v>14.494</v>
      </c>
      <c r="K2226" s="36">
        <v>499.89</v>
      </c>
      <c r="L2226" s="36">
        <v>476.34</v>
      </c>
      <c r="M2226" s="36">
        <v>499.89</v>
      </c>
    </row>
    <row r="2227" spans="3:13" x14ac:dyDescent="0.25">
      <c r="C2227" s="15">
        <f t="shared" si="62"/>
        <v>43951</v>
      </c>
      <c r="D2227" s="35">
        <v>43923</v>
      </c>
      <c r="E2227" s="36">
        <v>321170.40000000002</v>
      </c>
      <c r="F2227" s="36">
        <v>82178.2</v>
      </c>
      <c r="G2227" s="36">
        <v>238992.2</v>
      </c>
      <c r="H2227" s="36">
        <v>11</v>
      </c>
      <c r="I2227" s="36">
        <v>14.488799999999999</v>
      </c>
      <c r="J2227" s="36">
        <v>14.654</v>
      </c>
      <c r="K2227" s="36">
        <v>495.63</v>
      </c>
      <c r="L2227" s="36">
        <v>476.34</v>
      </c>
      <c r="M2227" s="36">
        <v>495.63</v>
      </c>
    </row>
    <row r="2228" spans="3:13" x14ac:dyDescent="0.25">
      <c r="C2228" s="15">
        <f t="shared" si="62"/>
        <v>43951</v>
      </c>
      <c r="D2228" s="35">
        <v>43922</v>
      </c>
      <c r="E2228" s="36">
        <v>320862.09999999998</v>
      </c>
      <c r="F2228" s="36">
        <v>82178.2</v>
      </c>
      <c r="G2228" s="36">
        <v>238683.9</v>
      </c>
      <c r="H2228" s="36">
        <v>18</v>
      </c>
      <c r="I2228" s="36">
        <v>13.9625</v>
      </c>
      <c r="J2228" s="36">
        <v>13.984</v>
      </c>
      <c r="K2228" s="36">
        <v>480.7</v>
      </c>
      <c r="L2228" s="36">
        <v>476.34</v>
      </c>
      <c r="M2228" s="36">
        <v>480.7</v>
      </c>
    </row>
    <row r="2229" spans="3:13" x14ac:dyDescent="0.25">
      <c r="C2229" s="15">
        <f t="shared" si="62"/>
        <v>43951</v>
      </c>
      <c r="D2229" s="35">
        <v>43921</v>
      </c>
      <c r="E2229" s="36">
        <v>321002.09999999998</v>
      </c>
      <c r="F2229" s="36">
        <v>82183.039999999994</v>
      </c>
      <c r="G2229" s="36">
        <v>238819.1</v>
      </c>
      <c r="H2229" s="36">
        <v>4</v>
      </c>
      <c r="I2229" s="36">
        <v>13.974</v>
      </c>
      <c r="J2229" s="36">
        <v>14.156000000000001</v>
      </c>
      <c r="K2229" s="36">
        <v>485.72</v>
      </c>
      <c r="L2229" s="36">
        <v>476.34</v>
      </c>
      <c r="M2229" s="36">
        <v>485.72</v>
      </c>
    </row>
    <row r="2230" spans="3:13" x14ac:dyDescent="0.25">
      <c r="C2230" s="15">
        <f t="shared" si="62"/>
        <v>43951</v>
      </c>
      <c r="D2230" s="35">
        <v>43920</v>
      </c>
      <c r="E2230" s="36">
        <v>320847.09999999998</v>
      </c>
      <c r="F2230" s="36">
        <v>82369.52</v>
      </c>
      <c r="G2230" s="36">
        <v>238477.6</v>
      </c>
      <c r="H2230" s="36">
        <v>720</v>
      </c>
      <c r="I2230" s="36">
        <v>14.0487</v>
      </c>
      <c r="J2230" s="36">
        <v>14.132</v>
      </c>
      <c r="K2230" s="36">
        <v>473.39</v>
      </c>
      <c r="L2230" s="36">
        <v>476.34</v>
      </c>
      <c r="M2230" s="36">
        <v>473.39</v>
      </c>
    </row>
    <row r="2231" spans="3:13" x14ac:dyDescent="0.25">
      <c r="C2231" s="15">
        <f t="shared" si="62"/>
        <v>43921</v>
      </c>
      <c r="D2231" s="35">
        <v>43919</v>
      </c>
      <c r="E2231" s="36">
        <v>321375.09999999998</v>
      </c>
      <c r="F2231" s="36">
        <v>82499.88</v>
      </c>
      <c r="G2231" s="36">
        <v>238875.2</v>
      </c>
      <c r="H2231" s="36">
        <v>0</v>
      </c>
      <c r="I2231" s="36">
        <v>14.468299999999999</v>
      </c>
      <c r="J2231" s="36">
        <v>14.497999999999999</v>
      </c>
      <c r="K2231" s="36">
        <v>499.72</v>
      </c>
      <c r="L2231" s="36">
        <v>504.51</v>
      </c>
      <c r="M2231" s="36">
        <v>499.72</v>
      </c>
    </row>
    <row r="2232" spans="3:13" x14ac:dyDescent="0.25">
      <c r="C2232" s="15">
        <f t="shared" si="62"/>
        <v>43921</v>
      </c>
      <c r="D2232" s="35">
        <v>43918</v>
      </c>
      <c r="E2232" s="36">
        <v>321375.09999999998</v>
      </c>
      <c r="F2232" s="36">
        <v>82499.88</v>
      </c>
      <c r="G2232" s="36">
        <v>238875.2</v>
      </c>
      <c r="H2232" s="36">
        <v>0</v>
      </c>
      <c r="I2232" s="36">
        <v>14.468299999999999</v>
      </c>
      <c r="J2232" s="36">
        <v>14.497999999999999</v>
      </c>
      <c r="K2232" s="36">
        <v>499.72</v>
      </c>
      <c r="L2232" s="36">
        <v>504.51</v>
      </c>
      <c r="M2232" s="36">
        <v>499.72</v>
      </c>
    </row>
    <row r="2233" spans="3:13" x14ac:dyDescent="0.25">
      <c r="C2233" s="15">
        <f t="shared" si="62"/>
        <v>43921</v>
      </c>
      <c r="D2233" s="35">
        <v>43917</v>
      </c>
      <c r="E2233" s="36">
        <v>321375.09999999998</v>
      </c>
      <c r="F2233" s="36">
        <v>82499.88</v>
      </c>
      <c r="G2233" s="36">
        <v>238875.2</v>
      </c>
      <c r="H2233" s="36">
        <v>66</v>
      </c>
      <c r="I2233" s="36">
        <v>14.468299999999999</v>
      </c>
      <c r="J2233" s="36">
        <v>14.497999999999999</v>
      </c>
      <c r="K2233" s="36">
        <v>499.72</v>
      </c>
      <c r="L2233" s="36">
        <v>504.51</v>
      </c>
      <c r="M2233" s="36">
        <v>499.72</v>
      </c>
    </row>
    <row r="2234" spans="3:13" x14ac:dyDescent="0.25">
      <c r="C2234" s="15">
        <f t="shared" si="62"/>
        <v>43921</v>
      </c>
      <c r="D2234" s="35">
        <v>43916</v>
      </c>
      <c r="E2234" s="36">
        <v>320346.3</v>
      </c>
      <c r="F2234" s="36">
        <v>82645.149999999994</v>
      </c>
      <c r="G2234" s="36">
        <v>237701.2</v>
      </c>
      <c r="H2234" s="36">
        <v>108</v>
      </c>
      <c r="I2234" s="36">
        <v>14.4055</v>
      </c>
      <c r="J2234" s="36">
        <v>14.64</v>
      </c>
      <c r="K2234" s="36">
        <v>492.74</v>
      </c>
      <c r="L2234" s="36">
        <v>498.68</v>
      </c>
      <c r="M2234" s="36">
        <v>492.74</v>
      </c>
    </row>
    <row r="2235" spans="3:13" x14ac:dyDescent="0.25">
      <c r="C2235" s="15">
        <f t="shared" si="62"/>
        <v>43921</v>
      </c>
      <c r="D2235" s="35">
        <v>43915</v>
      </c>
      <c r="E2235" s="36">
        <v>320949.8</v>
      </c>
      <c r="F2235" s="36">
        <v>82645.149999999994</v>
      </c>
      <c r="G2235" s="36">
        <v>238304.6</v>
      </c>
      <c r="H2235" s="36">
        <v>153</v>
      </c>
      <c r="I2235" s="36">
        <v>14.4763</v>
      </c>
      <c r="J2235" s="36">
        <v>14.837</v>
      </c>
      <c r="K2235" s="36">
        <v>497.18</v>
      </c>
      <c r="L2235" s="36">
        <v>499.85</v>
      </c>
      <c r="M2235" s="36">
        <v>497.18</v>
      </c>
    </row>
    <row r="2236" spans="3:13" x14ac:dyDescent="0.25">
      <c r="C2236" s="15">
        <f t="shared" si="62"/>
        <v>43921</v>
      </c>
      <c r="D2236" s="35">
        <v>43914</v>
      </c>
      <c r="E2236" s="36">
        <v>320913.09999999998</v>
      </c>
      <c r="F2236" s="36">
        <v>82645.149999999994</v>
      </c>
      <c r="G2236" s="36">
        <v>238267.9</v>
      </c>
      <c r="H2236" s="36">
        <v>64</v>
      </c>
      <c r="I2236" s="36">
        <v>14.280799999999999</v>
      </c>
      <c r="J2236" s="36">
        <v>14.228999999999999</v>
      </c>
      <c r="K2236" s="36">
        <v>474.72</v>
      </c>
      <c r="L2236" s="36">
        <v>477.84</v>
      </c>
      <c r="M2236" s="36">
        <v>474.72</v>
      </c>
    </row>
    <row r="2237" spans="3:13" x14ac:dyDescent="0.25">
      <c r="C2237" s="15">
        <f t="shared" si="62"/>
        <v>43921</v>
      </c>
      <c r="D2237" s="35">
        <v>43913</v>
      </c>
      <c r="E2237" s="36">
        <v>320371.09999999998</v>
      </c>
      <c r="F2237" s="36">
        <v>82655.69</v>
      </c>
      <c r="G2237" s="36">
        <v>237715.4</v>
      </c>
      <c r="H2237" s="36">
        <v>59</v>
      </c>
      <c r="I2237" s="36">
        <v>13.265000000000001</v>
      </c>
      <c r="J2237" s="36">
        <v>13.225</v>
      </c>
      <c r="K2237" s="36">
        <v>438.3</v>
      </c>
      <c r="L2237" s="36">
        <v>444.23</v>
      </c>
      <c r="M2237" s="36">
        <v>438.3</v>
      </c>
    </row>
    <row r="2238" spans="3:13" x14ac:dyDescent="0.25">
      <c r="C2238" s="15">
        <f t="shared" si="62"/>
        <v>43921</v>
      </c>
      <c r="D2238" s="35">
        <v>43912</v>
      </c>
      <c r="E2238" s="36">
        <v>321187.09999999998</v>
      </c>
      <c r="F2238" s="36">
        <v>80212.98</v>
      </c>
      <c r="G2238" s="36">
        <v>240974.1</v>
      </c>
      <c r="H2238" s="36">
        <v>0</v>
      </c>
      <c r="I2238" s="36">
        <v>12.6173</v>
      </c>
      <c r="J2238" s="36">
        <v>12.349</v>
      </c>
      <c r="K2238" s="36">
        <v>442.91</v>
      </c>
      <c r="L2238" s="36">
        <v>443.47</v>
      </c>
      <c r="M2238" s="36">
        <v>442.91</v>
      </c>
    </row>
    <row r="2239" spans="3:13" x14ac:dyDescent="0.25">
      <c r="C2239" s="15">
        <f t="shared" si="62"/>
        <v>43921</v>
      </c>
      <c r="D2239" s="35">
        <v>43911</v>
      </c>
      <c r="E2239" s="36">
        <v>321187.09999999998</v>
      </c>
      <c r="F2239" s="36">
        <v>80212.98</v>
      </c>
      <c r="G2239" s="36">
        <v>240974.1</v>
      </c>
      <c r="H2239" s="36">
        <v>0</v>
      </c>
      <c r="I2239" s="36">
        <v>12.6173</v>
      </c>
      <c r="J2239" s="36">
        <v>12.349</v>
      </c>
      <c r="K2239" s="36">
        <v>442.91</v>
      </c>
      <c r="L2239" s="36">
        <v>443.47</v>
      </c>
      <c r="M2239" s="36">
        <v>442.91</v>
      </c>
    </row>
    <row r="2240" spans="3:13" x14ac:dyDescent="0.25">
      <c r="C2240" s="15">
        <f t="shared" si="62"/>
        <v>43921</v>
      </c>
      <c r="D2240" s="35">
        <v>43910</v>
      </c>
      <c r="E2240" s="36">
        <v>321187.09999999998</v>
      </c>
      <c r="F2240" s="36">
        <v>80212.98</v>
      </c>
      <c r="G2240" s="36">
        <v>240974.1</v>
      </c>
      <c r="H2240" s="36">
        <v>55</v>
      </c>
      <c r="I2240" s="36">
        <v>12.6173</v>
      </c>
      <c r="J2240" s="36">
        <v>12.349</v>
      </c>
      <c r="K2240" s="36">
        <v>442.91</v>
      </c>
      <c r="L2240" s="36">
        <v>443.47</v>
      </c>
      <c r="M2240" s="36">
        <v>442.91</v>
      </c>
    </row>
    <row r="2241" spans="3:13" x14ac:dyDescent="0.25">
      <c r="C2241" s="15">
        <f t="shared" si="62"/>
        <v>43921</v>
      </c>
      <c r="D2241" s="35">
        <v>43909</v>
      </c>
      <c r="E2241" s="36">
        <v>320723.09999999998</v>
      </c>
      <c r="F2241" s="36">
        <v>80212.98</v>
      </c>
      <c r="G2241" s="36">
        <v>240510.1</v>
      </c>
      <c r="H2241" s="36">
        <v>21</v>
      </c>
      <c r="I2241" s="36">
        <v>12.1182</v>
      </c>
      <c r="J2241" s="36">
        <v>12.097</v>
      </c>
      <c r="K2241" s="36">
        <v>410.09</v>
      </c>
      <c r="L2241" s="36">
        <v>450.18</v>
      </c>
      <c r="M2241" s="36">
        <v>410.09</v>
      </c>
    </row>
    <row r="2242" spans="3:13" x14ac:dyDescent="0.25">
      <c r="C2242" s="15">
        <f t="shared" si="62"/>
        <v>43921</v>
      </c>
      <c r="D2242" s="35">
        <v>43908</v>
      </c>
      <c r="E2242" s="36">
        <v>321983.59999999998</v>
      </c>
      <c r="F2242" s="36">
        <v>80212.98</v>
      </c>
      <c r="G2242" s="36">
        <v>241770.6</v>
      </c>
      <c r="H2242" s="36">
        <v>8</v>
      </c>
      <c r="I2242" s="36">
        <v>11.981</v>
      </c>
      <c r="J2242" s="36">
        <v>11.734999999999999</v>
      </c>
      <c r="K2242" s="36">
        <v>451.7</v>
      </c>
      <c r="L2242" s="36">
        <v>499.67</v>
      </c>
      <c r="M2242" s="36">
        <v>451.7</v>
      </c>
    </row>
    <row r="2243" spans="3:13" x14ac:dyDescent="0.25">
      <c r="C2243" s="15">
        <f t="shared" si="62"/>
        <v>43921</v>
      </c>
      <c r="D2243" s="35">
        <v>43907</v>
      </c>
      <c r="E2243" s="36">
        <v>322048.8</v>
      </c>
      <c r="F2243" s="36">
        <v>80212.98</v>
      </c>
      <c r="G2243" s="36">
        <v>241835.8</v>
      </c>
      <c r="H2243" s="36">
        <v>60</v>
      </c>
      <c r="I2243" s="36">
        <v>12.6152</v>
      </c>
      <c r="J2243" s="36">
        <v>12.468999999999999</v>
      </c>
      <c r="K2243" s="36">
        <v>451.7</v>
      </c>
      <c r="L2243" s="36">
        <v>499.67</v>
      </c>
      <c r="M2243" s="36">
        <v>451.7</v>
      </c>
    </row>
    <row r="2244" spans="3:13" x14ac:dyDescent="0.25">
      <c r="C2244" s="15">
        <f t="shared" si="62"/>
        <v>43921</v>
      </c>
      <c r="D2244" s="35">
        <v>43906</v>
      </c>
      <c r="E2244" s="36">
        <v>323452.5</v>
      </c>
      <c r="F2244" s="36">
        <v>80212.98</v>
      </c>
      <c r="G2244" s="36">
        <v>243239.5</v>
      </c>
      <c r="H2244" s="36">
        <v>24</v>
      </c>
      <c r="I2244" s="36">
        <v>12.9108</v>
      </c>
      <c r="J2244" s="36">
        <v>12.772</v>
      </c>
      <c r="K2244" s="36">
        <v>505.21</v>
      </c>
      <c r="L2244" s="36">
        <v>542.17999999999995</v>
      </c>
      <c r="M2244" s="36">
        <v>505.21</v>
      </c>
    </row>
    <row r="2245" spans="3:13" x14ac:dyDescent="0.25">
      <c r="C2245" s="15">
        <f t="shared" si="62"/>
        <v>43921</v>
      </c>
      <c r="D2245" s="35">
        <v>43905</v>
      </c>
      <c r="E2245" s="36">
        <v>323442.09999999998</v>
      </c>
      <c r="F2245" s="36">
        <v>80212.98</v>
      </c>
      <c r="G2245" s="36">
        <v>243229.1</v>
      </c>
      <c r="H2245" s="36">
        <v>0</v>
      </c>
      <c r="I2245" s="36">
        <v>14.720599999999999</v>
      </c>
      <c r="J2245" s="36">
        <v>14.456</v>
      </c>
      <c r="K2245" s="36">
        <v>536.04999999999995</v>
      </c>
      <c r="L2245" s="36">
        <v>542.17999999999995</v>
      </c>
      <c r="M2245" s="36">
        <v>536.04999999999995</v>
      </c>
    </row>
    <row r="2246" spans="3:13" x14ac:dyDescent="0.25">
      <c r="C2246" s="15">
        <f t="shared" si="62"/>
        <v>43921</v>
      </c>
      <c r="D2246" s="35">
        <v>43904</v>
      </c>
      <c r="E2246" s="36">
        <v>323442.09999999998</v>
      </c>
      <c r="F2246" s="36">
        <v>80212.98</v>
      </c>
      <c r="G2246" s="36">
        <v>243229.1</v>
      </c>
      <c r="H2246" s="36">
        <v>0</v>
      </c>
      <c r="I2246" s="36">
        <v>14.720599999999999</v>
      </c>
      <c r="J2246" s="36">
        <v>14.456</v>
      </c>
      <c r="K2246" s="36">
        <v>536.04999999999995</v>
      </c>
      <c r="L2246" s="36">
        <v>542.17999999999995</v>
      </c>
      <c r="M2246" s="36">
        <v>536.04999999999995</v>
      </c>
    </row>
    <row r="2247" spans="3:13" x14ac:dyDescent="0.25">
      <c r="C2247" s="15">
        <f t="shared" si="62"/>
        <v>43921</v>
      </c>
      <c r="D2247" s="35">
        <v>43903</v>
      </c>
      <c r="E2247" s="36">
        <v>323442.09999999998</v>
      </c>
      <c r="F2247" s="36">
        <v>80212.98</v>
      </c>
      <c r="G2247" s="36">
        <v>243229.1</v>
      </c>
      <c r="H2247" s="36">
        <v>303</v>
      </c>
      <c r="I2247" s="36">
        <v>14.720599999999999</v>
      </c>
      <c r="J2247" s="36">
        <v>14.456</v>
      </c>
      <c r="K2247" s="36">
        <v>536.04999999999995</v>
      </c>
      <c r="L2247" s="36">
        <v>542.17999999999995</v>
      </c>
      <c r="M2247" s="36">
        <v>536.04999999999995</v>
      </c>
    </row>
    <row r="2248" spans="3:13" x14ac:dyDescent="0.25">
      <c r="C2248" s="15">
        <f t="shared" si="62"/>
        <v>43921</v>
      </c>
      <c r="D2248" s="35">
        <v>43902</v>
      </c>
      <c r="E2248" s="36">
        <v>324040</v>
      </c>
      <c r="F2248" s="36">
        <v>80212.98</v>
      </c>
      <c r="G2248" s="36">
        <v>243827</v>
      </c>
      <c r="H2248" s="36">
        <v>4</v>
      </c>
      <c r="I2248" s="36">
        <v>15.8217</v>
      </c>
      <c r="J2248" s="36">
        <v>15.961</v>
      </c>
      <c r="K2248" s="36">
        <v>567.29999999999995</v>
      </c>
      <c r="L2248" s="36">
        <v>571.14</v>
      </c>
      <c r="M2248" s="36">
        <v>567.29999999999995</v>
      </c>
    </row>
    <row r="2249" spans="3:13" x14ac:dyDescent="0.25">
      <c r="C2249" s="15">
        <f t="shared" si="62"/>
        <v>43921</v>
      </c>
      <c r="D2249" s="35">
        <v>43901</v>
      </c>
      <c r="E2249" s="36">
        <v>324266.8</v>
      </c>
      <c r="F2249" s="36">
        <v>81535.83</v>
      </c>
      <c r="G2249" s="36">
        <v>242730.9</v>
      </c>
      <c r="H2249" s="36">
        <v>105</v>
      </c>
      <c r="I2249" s="36">
        <v>16.7545</v>
      </c>
      <c r="J2249" s="36">
        <v>16.728999999999999</v>
      </c>
      <c r="K2249" s="36">
        <v>583.91</v>
      </c>
      <c r="L2249" s="36">
        <v>589.08000000000004</v>
      </c>
      <c r="M2249" s="36">
        <v>583.91</v>
      </c>
    </row>
    <row r="2250" spans="3:13" x14ac:dyDescent="0.25">
      <c r="C2250" s="15">
        <f t="shared" si="62"/>
        <v>43921</v>
      </c>
      <c r="D2250" s="35">
        <v>43900</v>
      </c>
      <c r="E2250" s="36">
        <v>324266.8</v>
      </c>
      <c r="F2250" s="36">
        <v>81535.83</v>
      </c>
      <c r="G2250" s="36">
        <v>242730.9</v>
      </c>
      <c r="H2250" s="36">
        <v>3</v>
      </c>
      <c r="I2250" s="36">
        <v>16.893699999999999</v>
      </c>
      <c r="J2250" s="36">
        <v>16.905999999999999</v>
      </c>
      <c r="K2250" s="36">
        <v>584.42999999999995</v>
      </c>
      <c r="L2250" s="36">
        <v>587.59</v>
      </c>
      <c r="M2250" s="36">
        <v>584.42999999999995</v>
      </c>
    </row>
    <row r="2251" spans="3:13" x14ac:dyDescent="0.25">
      <c r="C2251" s="15">
        <f t="shared" si="62"/>
        <v>43921</v>
      </c>
      <c r="D2251" s="35">
        <v>43899</v>
      </c>
      <c r="E2251" s="36">
        <v>323692.90000000002</v>
      </c>
      <c r="F2251" s="36">
        <v>82406.92</v>
      </c>
      <c r="G2251" s="36">
        <v>241286</v>
      </c>
      <c r="H2251" s="36">
        <v>103</v>
      </c>
      <c r="I2251" s="36">
        <v>17.016500000000001</v>
      </c>
      <c r="J2251" s="36">
        <v>17.001000000000001</v>
      </c>
      <c r="K2251" s="36">
        <v>575.41999999999996</v>
      </c>
      <c r="L2251" s="36">
        <v>577.29</v>
      </c>
      <c r="M2251" s="36">
        <v>575.41999999999996</v>
      </c>
    </row>
    <row r="2252" spans="3:13" x14ac:dyDescent="0.25">
      <c r="C2252" s="15">
        <f t="shared" si="62"/>
        <v>43921</v>
      </c>
      <c r="D2252" s="35">
        <v>43898</v>
      </c>
      <c r="E2252" s="36">
        <v>323101</v>
      </c>
      <c r="F2252" s="36">
        <v>81806.58</v>
      </c>
      <c r="G2252" s="36">
        <v>241294.4</v>
      </c>
      <c r="H2252" s="36">
        <v>0</v>
      </c>
      <c r="I2252" s="36">
        <v>17.348400000000002</v>
      </c>
      <c r="J2252" s="36">
        <v>17.213999999999999</v>
      </c>
      <c r="K2252" s="36">
        <v>597.59</v>
      </c>
      <c r="L2252" s="36">
        <v>601.91</v>
      </c>
      <c r="M2252" s="36">
        <v>597.59</v>
      </c>
    </row>
    <row r="2253" spans="3:13" x14ac:dyDescent="0.25">
      <c r="C2253" s="15">
        <f t="shared" si="62"/>
        <v>43921</v>
      </c>
      <c r="D2253" s="35">
        <v>43897</v>
      </c>
      <c r="E2253" s="36">
        <v>323101</v>
      </c>
      <c r="F2253" s="36">
        <v>81806.58</v>
      </c>
      <c r="G2253" s="36">
        <v>241294.4</v>
      </c>
      <c r="H2253" s="36">
        <v>0</v>
      </c>
      <c r="I2253" s="36">
        <v>17.348400000000002</v>
      </c>
      <c r="J2253" s="36">
        <v>17.213999999999999</v>
      </c>
      <c r="K2253" s="36">
        <v>597.59</v>
      </c>
      <c r="L2253" s="36">
        <v>601.91</v>
      </c>
      <c r="M2253" s="36">
        <v>597.59</v>
      </c>
    </row>
    <row r="2254" spans="3:13" x14ac:dyDescent="0.25">
      <c r="C2254" s="15">
        <f t="shared" si="62"/>
        <v>43921</v>
      </c>
      <c r="D2254" s="35">
        <v>43896</v>
      </c>
      <c r="E2254" s="36">
        <v>323101</v>
      </c>
      <c r="F2254" s="36">
        <v>81806.58</v>
      </c>
      <c r="G2254" s="36">
        <v>241294.4</v>
      </c>
      <c r="H2254" s="36">
        <v>119</v>
      </c>
      <c r="I2254" s="36">
        <v>17.348400000000002</v>
      </c>
      <c r="J2254" s="36">
        <v>17.213999999999999</v>
      </c>
      <c r="K2254" s="36">
        <v>597.59</v>
      </c>
      <c r="L2254" s="36">
        <v>601.91</v>
      </c>
      <c r="M2254" s="36">
        <v>597.59</v>
      </c>
    </row>
    <row r="2255" spans="3:13" x14ac:dyDescent="0.25">
      <c r="C2255" s="15">
        <f t="shared" si="62"/>
        <v>43921</v>
      </c>
      <c r="D2255" s="35">
        <v>43895</v>
      </c>
      <c r="E2255" s="36">
        <v>322690.8</v>
      </c>
      <c r="F2255" s="36">
        <v>81806.58</v>
      </c>
      <c r="G2255" s="36">
        <v>240884.3</v>
      </c>
      <c r="H2255" s="36">
        <v>2</v>
      </c>
      <c r="I2255" s="36">
        <v>17.434999999999999</v>
      </c>
      <c r="J2255" s="36">
        <v>17.341999999999999</v>
      </c>
      <c r="K2255" s="36">
        <v>593.21</v>
      </c>
      <c r="L2255" s="36">
        <v>597.97</v>
      </c>
      <c r="M2255" s="36">
        <v>593.21</v>
      </c>
    </row>
    <row r="2256" spans="3:13" x14ac:dyDescent="0.25">
      <c r="C2256" s="15">
        <f t="shared" si="62"/>
        <v>43921</v>
      </c>
      <c r="D2256" s="35">
        <v>43894</v>
      </c>
      <c r="E2256" s="36">
        <v>323539.3</v>
      </c>
      <c r="F2256" s="36">
        <v>83028.399999999994</v>
      </c>
      <c r="G2256" s="36">
        <v>240510.9</v>
      </c>
      <c r="H2256" s="36">
        <v>1</v>
      </c>
      <c r="I2256" s="36">
        <v>17.216000000000001</v>
      </c>
      <c r="J2256" s="36">
        <v>17.187000000000001</v>
      </c>
      <c r="K2256" s="36">
        <v>593.70000000000005</v>
      </c>
      <c r="L2256" s="36">
        <v>600.64</v>
      </c>
      <c r="M2256" s="36">
        <v>593.70000000000005</v>
      </c>
    </row>
    <row r="2257" spans="3:13" x14ac:dyDescent="0.25">
      <c r="C2257" s="15">
        <f t="shared" si="62"/>
        <v>43921</v>
      </c>
      <c r="D2257" s="35">
        <v>43893</v>
      </c>
      <c r="E2257" s="36">
        <v>324194.3</v>
      </c>
      <c r="F2257" s="36">
        <v>83028.399999999994</v>
      </c>
      <c r="G2257" s="36">
        <v>241165.9</v>
      </c>
      <c r="H2257" s="36">
        <v>70</v>
      </c>
      <c r="I2257" s="36">
        <v>17.218499999999999</v>
      </c>
      <c r="J2257" s="36">
        <v>17.129000000000001</v>
      </c>
      <c r="K2257" s="36">
        <v>580.66</v>
      </c>
      <c r="L2257" s="36">
        <v>584.97</v>
      </c>
      <c r="M2257" s="36">
        <v>580.66</v>
      </c>
    </row>
    <row r="2258" spans="3:13" x14ac:dyDescent="0.25">
      <c r="C2258" s="15">
        <f t="shared" si="62"/>
        <v>43921</v>
      </c>
      <c r="D2258" s="35">
        <v>43892</v>
      </c>
      <c r="E2258" s="36">
        <v>324302.09999999998</v>
      </c>
      <c r="F2258" s="36">
        <v>82398.38</v>
      </c>
      <c r="G2258" s="36">
        <v>241903.8</v>
      </c>
      <c r="H2258" s="36">
        <v>130</v>
      </c>
      <c r="I2258" s="36">
        <v>16.7347</v>
      </c>
      <c r="J2258" s="36">
        <v>16.678999999999998</v>
      </c>
      <c r="K2258" s="36">
        <v>584.41</v>
      </c>
      <c r="L2258" s="36">
        <v>591.16</v>
      </c>
      <c r="M2258" s="36">
        <v>584.41</v>
      </c>
    </row>
    <row r="2259" spans="3:13" x14ac:dyDescent="0.25">
      <c r="C2259" s="15">
        <f t="shared" si="62"/>
        <v>43921</v>
      </c>
      <c r="D2259" s="35">
        <v>43891</v>
      </c>
      <c r="E2259" s="36">
        <v>323673.7</v>
      </c>
      <c r="F2259" s="36">
        <v>82398.38</v>
      </c>
      <c r="G2259" s="36">
        <v>241275.3</v>
      </c>
      <c r="H2259" s="36">
        <v>0</v>
      </c>
      <c r="I2259" s="36">
        <v>16.664999999999999</v>
      </c>
      <c r="J2259" s="36">
        <v>16.387</v>
      </c>
      <c r="K2259" s="36">
        <v>589.80999999999995</v>
      </c>
      <c r="L2259" s="36">
        <v>633.05999999999995</v>
      </c>
      <c r="M2259" s="36">
        <v>589.80999999999995</v>
      </c>
    </row>
    <row r="2260" spans="3:13" x14ac:dyDescent="0.25">
      <c r="C2260" s="15">
        <f t="shared" si="62"/>
        <v>43921</v>
      </c>
      <c r="D2260" s="35">
        <v>43890</v>
      </c>
      <c r="E2260" s="36">
        <v>323673.7</v>
      </c>
      <c r="F2260" s="36">
        <v>82398.38</v>
      </c>
      <c r="G2260" s="36">
        <v>241275.3</v>
      </c>
      <c r="H2260" s="36">
        <v>0</v>
      </c>
      <c r="I2260" s="36">
        <v>16.664999999999999</v>
      </c>
      <c r="J2260" s="36">
        <v>16.387</v>
      </c>
      <c r="K2260" s="36">
        <v>589.80999999999995</v>
      </c>
      <c r="L2260" s="36">
        <v>633.05999999999995</v>
      </c>
      <c r="M2260" s="36">
        <v>589.80999999999995</v>
      </c>
    </row>
    <row r="2261" spans="3:13" x14ac:dyDescent="0.25">
      <c r="C2261" s="15">
        <f t="shared" si="62"/>
        <v>43921</v>
      </c>
      <c r="D2261" s="35">
        <v>43889</v>
      </c>
      <c r="E2261" s="36">
        <v>323673.7</v>
      </c>
      <c r="F2261" s="36">
        <v>82398.38</v>
      </c>
      <c r="G2261" s="36">
        <v>241275.3</v>
      </c>
      <c r="H2261" s="36">
        <v>108</v>
      </c>
      <c r="I2261" s="36">
        <v>16.664999999999999</v>
      </c>
      <c r="J2261" s="36">
        <v>16.387</v>
      </c>
      <c r="K2261" s="36">
        <v>589.80999999999995</v>
      </c>
      <c r="L2261" s="36">
        <v>633.05999999999995</v>
      </c>
      <c r="M2261" s="36">
        <v>589.80999999999995</v>
      </c>
    </row>
    <row r="2262" spans="3:13" x14ac:dyDescent="0.25">
      <c r="C2262" s="15">
        <f t="shared" si="62"/>
        <v>43921</v>
      </c>
      <c r="D2262" s="35">
        <v>43888</v>
      </c>
      <c r="E2262" s="36">
        <v>323072.5</v>
      </c>
      <c r="F2262" s="36">
        <v>80201.08</v>
      </c>
      <c r="G2262" s="36">
        <v>242871.5</v>
      </c>
      <c r="H2262" s="36">
        <v>3023</v>
      </c>
      <c r="I2262" s="36">
        <v>17.774999999999999</v>
      </c>
      <c r="J2262" s="36">
        <v>17.658000000000001</v>
      </c>
      <c r="K2262" s="36">
        <v>620.89</v>
      </c>
      <c r="L2262" s="36">
        <v>633.05999999999995</v>
      </c>
      <c r="M2262" s="36">
        <v>620.89</v>
      </c>
    </row>
    <row r="2263" spans="3:13" x14ac:dyDescent="0.25">
      <c r="C2263" s="15">
        <f t="shared" si="62"/>
        <v>43890</v>
      </c>
      <c r="D2263" s="35">
        <v>43887</v>
      </c>
      <c r="E2263" s="36">
        <v>323073.5</v>
      </c>
      <c r="F2263" s="36">
        <v>80385.179999999993</v>
      </c>
      <c r="G2263" s="36">
        <v>242688.4</v>
      </c>
      <c r="H2263" s="36">
        <v>5</v>
      </c>
      <c r="I2263" s="36">
        <v>17.9207</v>
      </c>
      <c r="J2263" s="36">
        <v>17.834</v>
      </c>
      <c r="K2263" s="36">
        <v>621.55999999999995</v>
      </c>
      <c r="L2263" s="36">
        <v>633.05999999999995</v>
      </c>
      <c r="M2263" s="36">
        <v>621.55999999999995</v>
      </c>
    </row>
    <row r="2264" spans="3:13" x14ac:dyDescent="0.25">
      <c r="C2264" s="15">
        <f t="shared" si="62"/>
        <v>43890</v>
      </c>
      <c r="D2264" s="35">
        <v>43886</v>
      </c>
      <c r="E2264" s="36">
        <v>323165.3</v>
      </c>
      <c r="F2264" s="36">
        <v>82520.45</v>
      </c>
      <c r="G2264" s="36">
        <v>240644.9</v>
      </c>
      <c r="H2264" s="36">
        <v>0</v>
      </c>
      <c r="I2264" s="36">
        <v>18.001000000000001</v>
      </c>
      <c r="J2264" s="36">
        <v>18.190999999999999</v>
      </c>
      <c r="K2264" s="36">
        <v>628.91999999999996</v>
      </c>
      <c r="L2264" s="36">
        <v>633.05999999999995</v>
      </c>
      <c r="M2264" s="36">
        <v>628.91999999999996</v>
      </c>
    </row>
    <row r="2265" spans="3:13" x14ac:dyDescent="0.25">
      <c r="C2265" s="15">
        <f t="shared" si="62"/>
        <v>43890</v>
      </c>
      <c r="D2265" s="35">
        <v>43885</v>
      </c>
      <c r="E2265" s="36">
        <v>323167.7</v>
      </c>
      <c r="F2265" s="36">
        <v>81922.73</v>
      </c>
      <c r="G2265" s="36">
        <v>241245</v>
      </c>
      <c r="H2265" s="36">
        <v>2</v>
      </c>
      <c r="I2265" s="36">
        <v>18.634499999999999</v>
      </c>
      <c r="J2265" s="36">
        <v>18.876000000000001</v>
      </c>
      <c r="K2265" s="36">
        <v>641</v>
      </c>
      <c r="L2265" s="36">
        <v>615.85</v>
      </c>
      <c r="M2265" s="36">
        <v>641</v>
      </c>
    </row>
    <row r="2266" spans="3:13" x14ac:dyDescent="0.25">
      <c r="C2266" s="15">
        <f t="shared" si="62"/>
        <v>43890</v>
      </c>
      <c r="D2266" s="35">
        <v>43884</v>
      </c>
      <c r="E2266" s="36">
        <v>322493.3</v>
      </c>
      <c r="F2266" s="36">
        <v>81922.73</v>
      </c>
      <c r="G2266" s="36">
        <v>240570.6</v>
      </c>
      <c r="H2266" s="36">
        <v>0</v>
      </c>
      <c r="I2266" s="36">
        <v>18.489000000000001</v>
      </c>
      <c r="J2266" s="36">
        <v>18.53</v>
      </c>
      <c r="K2266" s="36">
        <v>635.97</v>
      </c>
      <c r="L2266" s="36">
        <v>615.85</v>
      </c>
      <c r="M2266" s="36">
        <v>635.97</v>
      </c>
    </row>
    <row r="2267" spans="3:13" x14ac:dyDescent="0.25">
      <c r="C2267" s="15">
        <f t="shared" si="62"/>
        <v>43890</v>
      </c>
      <c r="D2267" s="35">
        <v>43883</v>
      </c>
      <c r="E2267" s="36">
        <v>322493.3</v>
      </c>
      <c r="F2267" s="36">
        <v>81922.73</v>
      </c>
      <c r="G2267" s="36">
        <v>240570.6</v>
      </c>
      <c r="H2267" s="36">
        <v>0</v>
      </c>
      <c r="I2267" s="36">
        <v>18.489000000000001</v>
      </c>
      <c r="J2267" s="36">
        <v>18.53</v>
      </c>
      <c r="K2267" s="36">
        <v>635.97</v>
      </c>
      <c r="L2267" s="36">
        <v>615.85</v>
      </c>
      <c r="M2267" s="36">
        <v>635.97</v>
      </c>
    </row>
    <row r="2268" spans="3:13" x14ac:dyDescent="0.25">
      <c r="C2268" s="15">
        <f t="shared" si="62"/>
        <v>43890</v>
      </c>
      <c r="D2268" s="35">
        <v>43882</v>
      </c>
      <c r="E2268" s="36">
        <v>322493.3</v>
      </c>
      <c r="F2268" s="36">
        <v>81922.73</v>
      </c>
      <c r="G2268" s="36">
        <v>240570.6</v>
      </c>
      <c r="H2268" s="36">
        <v>1</v>
      </c>
      <c r="I2268" s="36">
        <v>18.489000000000001</v>
      </c>
      <c r="J2268" s="36">
        <v>18.53</v>
      </c>
      <c r="K2268" s="36">
        <v>635.97</v>
      </c>
      <c r="L2268" s="36">
        <v>615.85</v>
      </c>
      <c r="M2268" s="36">
        <v>635.97</v>
      </c>
    </row>
    <row r="2269" spans="3:13" x14ac:dyDescent="0.25">
      <c r="C2269" s="15">
        <f t="shared" si="62"/>
        <v>43890</v>
      </c>
      <c r="D2269" s="35">
        <v>43881</v>
      </c>
      <c r="E2269" s="36">
        <v>321884.2</v>
      </c>
      <c r="F2269" s="36">
        <v>81313.56</v>
      </c>
      <c r="G2269" s="36">
        <v>240570.7</v>
      </c>
      <c r="H2269" s="36">
        <v>2</v>
      </c>
      <c r="I2269" s="36">
        <v>18.365500000000001</v>
      </c>
      <c r="J2269" s="36">
        <v>18.318999999999999</v>
      </c>
      <c r="K2269" s="36">
        <v>625.94000000000005</v>
      </c>
      <c r="L2269" s="36">
        <v>615.85</v>
      </c>
      <c r="M2269" s="36">
        <v>625.94000000000005</v>
      </c>
    </row>
    <row r="2270" spans="3:13" x14ac:dyDescent="0.25">
      <c r="C2270" s="15">
        <f t="shared" ref="C2270:C2333" si="63">IFERROR(IF(DAY(D2270)=1,EOMONTH(D2270,0),IF(AND(EOMONTH(D2270,0)+1-D2270&lt;=3,(H2270-AVERAGE(H2271:H2280))/_xlfn.STDEV.S(H2271:H2280)&gt;3),EOMONTH(D2270,1),C2271)),C2271)</f>
        <v>43890</v>
      </c>
      <c r="D2270" s="35">
        <v>43880</v>
      </c>
      <c r="E2270" s="36">
        <v>321964.90000000002</v>
      </c>
      <c r="F2270" s="36">
        <v>81313.56</v>
      </c>
      <c r="G2270" s="36">
        <v>240651.4</v>
      </c>
      <c r="H2270" s="36">
        <v>52</v>
      </c>
      <c r="I2270" s="36">
        <v>18.431999999999999</v>
      </c>
      <c r="J2270" s="36">
        <v>18.311</v>
      </c>
      <c r="K2270" s="36">
        <v>626.87</v>
      </c>
      <c r="L2270" s="36">
        <v>615.85</v>
      </c>
      <c r="M2270" s="36">
        <v>626.87</v>
      </c>
    </row>
    <row r="2271" spans="3:13" x14ac:dyDescent="0.25">
      <c r="C2271" s="15">
        <f t="shared" si="63"/>
        <v>43890</v>
      </c>
      <c r="D2271" s="35">
        <v>43879</v>
      </c>
      <c r="E2271" s="36">
        <v>321975</v>
      </c>
      <c r="F2271" s="36">
        <v>80713.48</v>
      </c>
      <c r="G2271" s="36">
        <v>241261.6</v>
      </c>
      <c r="H2271" s="36">
        <v>0</v>
      </c>
      <c r="I2271" s="36">
        <v>18.172999999999998</v>
      </c>
      <c r="J2271" s="36">
        <v>18.149999999999999</v>
      </c>
      <c r="K2271" s="36">
        <v>613.61</v>
      </c>
      <c r="L2271" s="36">
        <v>615.85</v>
      </c>
      <c r="M2271" s="36">
        <v>613.61</v>
      </c>
    </row>
    <row r="2272" spans="3:13" x14ac:dyDescent="0.25">
      <c r="C2272" s="15">
        <f t="shared" si="63"/>
        <v>43890</v>
      </c>
      <c r="D2272" s="35">
        <v>43878</v>
      </c>
      <c r="E2272" s="36">
        <v>321386.09999999998</v>
      </c>
      <c r="F2272" s="36">
        <v>80113.63</v>
      </c>
      <c r="G2272" s="36">
        <v>241272.5</v>
      </c>
      <c r="H2272" s="36">
        <v>0</v>
      </c>
      <c r="I2272" s="36">
        <v>17.693999999999999</v>
      </c>
      <c r="J2272" s="36">
        <v>17.734000000000002</v>
      </c>
      <c r="K2272" s="36">
        <v>612.91</v>
      </c>
      <c r="L2272" s="36">
        <v>615.85</v>
      </c>
      <c r="M2272" s="36">
        <v>612.91</v>
      </c>
    </row>
    <row r="2273" spans="3:13" x14ac:dyDescent="0.25">
      <c r="C2273" s="15">
        <f t="shared" si="63"/>
        <v>43890</v>
      </c>
      <c r="D2273" s="35">
        <v>43877</v>
      </c>
      <c r="E2273" s="36">
        <v>321386.09999999998</v>
      </c>
      <c r="F2273" s="36">
        <v>80113.63</v>
      </c>
      <c r="G2273" s="36">
        <v>241272.5</v>
      </c>
      <c r="H2273" s="36">
        <v>0</v>
      </c>
      <c r="I2273" s="36">
        <v>17.741299999999999</v>
      </c>
      <c r="J2273" s="36">
        <v>17.734000000000002</v>
      </c>
      <c r="K2273" s="36">
        <v>607.41</v>
      </c>
      <c r="L2273" s="36">
        <v>615.85</v>
      </c>
      <c r="M2273" s="36">
        <v>607.41</v>
      </c>
    </row>
    <row r="2274" spans="3:13" x14ac:dyDescent="0.25">
      <c r="C2274" s="15">
        <f t="shared" si="63"/>
        <v>43890</v>
      </c>
      <c r="D2274" s="35">
        <v>43876</v>
      </c>
      <c r="E2274" s="36">
        <v>321386.09999999998</v>
      </c>
      <c r="F2274" s="36">
        <v>80113.63</v>
      </c>
      <c r="G2274" s="36">
        <v>241272.5</v>
      </c>
      <c r="H2274" s="36">
        <v>0</v>
      </c>
      <c r="I2274" s="36">
        <v>17.741299999999999</v>
      </c>
      <c r="J2274" s="36">
        <v>17.734000000000002</v>
      </c>
      <c r="K2274" s="36">
        <v>607.41</v>
      </c>
      <c r="L2274" s="36">
        <v>615.85</v>
      </c>
      <c r="M2274" s="36">
        <v>607.41</v>
      </c>
    </row>
    <row r="2275" spans="3:13" x14ac:dyDescent="0.25">
      <c r="C2275" s="15">
        <f t="shared" si="63"/>
        <v>43890</v>
      </c>
      <c r="D2275" s="35">
        <v>43875</v>
      </c>
      <c r="E2275" s="36">
        <v>321386.09999999998</v>
      </c>
      <c r="F2275" s="36">
        <v>80113.63</v>
      </c>
      <c r="G2275" s="36">
        <v>241272.5</v>
      </c>
      <c r="H2275" s="36">
        <v>0</v>
      </c>
      <c r="I2275" s="36">
        <v>17.741299999999999</v>
      </c>
      <c r="J2275" s="36">
        <v>17.734000000000002</v>
      </c>
      <c r="K2275" s="36">
        <v>607.41</v>
      </c>
      <c r="L2275" s="36">
        <v>615.85</v>
      </c>
      <c r="M2275" s="36">
        <v>607.41</v>
      </c>
    </row>
    <row r="2276" spans="3:13" x14ac:dyDescent="0.25">
      <c r="C2276" s="15">
        <f t="shared" si="63"/>
        <v>43890</v>
      </c>
      <c r="D2276" s="35">
        <v>43874</v>
      </c>
      <c r="E2276" s="36">
        <v>321386.09999999998</v>
      </c>
      <c r="F2276" s="36">
        <v>80113.63</v>
      </c>
      <c r="G2276" s="36">
        <v>241272.4</v>
      </c>
      <c r="H2276" s="36">
        <v>1</v>
      </c>
      <c r="I2276" s="36">
        <v>17.648499999999999</v>
      </c>
      <c r="J2276" s="36">
        <v>17.619</v>
      </c>
      <c r="K2276" s="36">
        <v>607.54999999999995</v>
      </c>
      <c r="L2276" s="36">
        <v>615.85</v>
      </c>
      <c r="M2276" s="36">
        <v>607.54999999999995</v>
      </c>
    </row>
    <row r="2277" spans="3:13" x14ac:dyDescent="0.25">
      <c r="C2277" s="15">
        <f t="shared" si="63"/>
        <v>43890</v>
      </c>
      <c r="D2277" s="35">
        <v>43873</v>
      </c>
      <c r="E2277" s="36">
        <v>321578.7</v>
      </c>
      <c r="F2277" s="36">
        <v>80113.63</v>
      </c>
      <c r="G2277" s="36">
        <v>241465.1</v>
      </c>
      <c r="H2277" s="36">
        <v>8</v>
      </c>
      <c r="I2277" s="36">
        <v>17.486499999999999</v>
      </c>
      <c r="J2277" s="36">
        <v>17.497</v>
      </c>
      <c r="K2277" s="36">
        <v>603.99</v>
      </c>
      <c r="L2277" s="36">
        <v>615.85</v>
      </c>
      <c r="M2277" s="36">
        <v>603.99</v>
      </c>
    </row>
    <row r="2278" spans="3:13" x14ac:dyDescent="0.25">
      <c r="C2278" s="15">
        <f t="shared" si="63"/>
        <v>43890</v>
      </c>
      <c r="D2278" s="35">
        <v>43872</v>
      </c>
      <c r="E2278" s="36">
        <v>320713.2</v>
      </c>
      <c r="F2278" s="36">
        <v>79510.42</v>
      </c>
      <c r="G2278" s="36">
        <v>241202.8</v>
      </c>
      <c r="H2278" s="36">
        <v>5</v>
      </c>
      <c r="I2278" s="36">
        <v>17.647200000000002</v>
      </c>
      <c r="J2278" s="36">
        <v>17.597000000000001</v>
      </c>
      <c r="K2278" s="36">
        <v>611.54</v>
      </c>
      <c r="L2278" s="36">
        <v>615.85</v>
      </c>
      <c r="M2278" s="36">
        <v>611.54</v>
      </c>
    </row>
    <row r="2279" spans="3:13" x14ac:dyDescent="0.25">
      <c r="C2279" s="15">
        <f t="shared" si="63"/>
        <v>43890</v>
      </c>
      <c r="D2279" s="35">
        <v>43871</v>
      </c>
      <c r="E2279" s="36">
        <v>320196.40000000002</v>
      </c>
      <c r="F2279" s="36">
        <v>79510.42</v>
      </c>
      <c r="G2279" s="36">
        <v>240686</v>
      </c>
      <c r="H2279" s="36">
        <v>1</v>
      </c>
      <c r="I2279" s="36">
        <v>17.766999999999999</v>
      </c>
      <c r="J2279" s="36">
        <v>17.785</v>
      </c>
      <c r="K2279" s="36">
        <v>609.21</v>
      </c>
      <c r="L2279" s="36">
        <v>614.07000000000005</v>
      </c>
      <c r="M2279" s="36">
        <v>609.21</v>
      </c>
    </row>
    <row r="2280" spans="3:13" x14ac:dyDescent="0.25">
      <c r="C2280" s="15">
        <f t="shared" si="63"/>
        <v>43890</v>
      </c>
      <c r="D2280" s="35">
        <v>43870</v>
      </c>
      <c r="E2280" s="36">
        <v>320486.8</v>
      </c>
      <c r="F2280" s="36">
        <v>79510.42</v>
      </c>
      <c r="G2280" s="36">
        <v>240976.4</v>
      </c>
      <c r="H2280" s="36">
        <v>0</v>
      </c>
      <c r="I2280" s="36">
        <v>17.701000000000001</v>
      </c>
      <c r="J2280" s="36">
        <v>17.692</v>
      </c>
      <c r="K2280" s="36">
        <v>607.92999999999995</v>
      </c>
      <c r="L2280" s="36">
        <v>614.07000000000005</v>
      </c>
      <c r="M2280" s="36">
        <v>607.92999999999995</v>
      </c>
    </row>
    <row r="2281" spans="3:13" x14ac:dyDescent="0.25">
      <c r="C2281" s="15">
        <f t="shared" si="63"/>
        <v>43890</v>
      </c>
      <c r="D2281" s="35">
        <v>43869</v>
      </c>
      <c r="E2281" s="36">
        <v>320486.8</v>
      </c>
      <c r="F2281" s="36">
        <v>79510.42</v>
      </c>
      <c r="G2281" s="36">
        <v>240976.4</v>
      </c>
      <c r="H2281" s="36">
        <v>0</v>
      </c>
      <c r="I2281" s="36">
        <v>17.701000000000001</v>
      </c>
      <c r="J2281" s="36">
        <v>17.692</v>
      </c>
      <c r="K2281" s="36">
        <v>607.92999999999995</v>
      </c>
      <c r="L2281" s="36">
        <v>614.07000000000005</v>
      </c>
      <c r="M2281" s="36">
        <v>607.92999999999995</v>
      </c>
    </row>
    <row r="2282" spans="3:13" x14ac:dyDescent="0.25">
      <c r="C2282" s="15">
        <f t="shared" si="63"/>
        <v>43890</v>
      </c>
      <c r="D2282" s="35">
        <v>43868</v>
      </c>
      <c r="E2282" s="36">
        <v>320486.8</v>
      </c>
      <c r="F2282" s="36">
        <v>79510.42</v>
      </c>
      <c r="G2282" s="36">
        <v>240976.4</v>
      </c>
      <c r="H2282" s="36">
        <v>6</v>
      </c>
      <c r="I2282" s="36">
        <v>17.701000000000001</v>
      </c>
      <c r="J2282" s="36">
        <v>17.692</v>
      </c>
      <c r="K2282" s="36">
        <v>607.92999999999995</v>
      </c>
      <c r="L2282" s="36">
        <v>614.07000000000005</v>
      </c>
      <c r="M2282" s="36">
        <v>607.92999999999995</v>
      </c>
    </row>
    <row r="2283" spans="3:13" x14ac:dyDescent="0.25">
      <c r="C2283" s="15">
        <f t="shared" si="63"/>
        <v>43890</v>
      </c>
      <c r="D2283" s="35">
        <v>43867</v>
      </c>
      <c r="E2283" s="36">
        <v>320181.7</v>
      </c>
      <c r="F2283" s="36">
        <v>79528.289999999994</v>
      </c>
      <c r="G2283" s="36">
        <v>240653.4</v>
      </c>
      <c r="H2283" s="36">
        <v>5</v>
      </c>
      <c r="I2283" s="36">
        <v>17.823</v>
      </c>
      <c r="J2283" s="36">
        <v>17.818000000000001</v>
      </c>
      <c r="K2283" s="36">
        <v>608.67999999999995</v>
      </c>
      <c r="L2283" s="36">
        <v>615.34</v>
      </c>
      <c r="M2283" s="36">
        <v>608.67999999999995</v>
      </c>
    </row>
    <row r="2284" spans="3:13" x14ac:dyDescent="0.25">
      <c r="C2284" s="15">
        <f t="shared" si="63"/>
        <v>43890</v>
      </c>
      <c r="D2284" s="35">
        <v>43866</v>
      </c>
      <c r="E2284" s="36">
        <v>321881.2</v>
      </c>
      <c r="F2284" s="36">
        <v>80138.429999999993</v>
      </c>
      <c r="G2284" s="36">
        <v>241742.7</v>
      </c>
      <c r="H2284" s="36">
        <v>5</v>
      </c>
      <c r="I2284" s="36">
        <v>17.6112</v>
      </c>
      <c r="J2284" s="36">
        <v>17.602</v>
      </c>
      <c r="K2284" s="36">
        <v>610.32000000000005</v>
      </c>
      <c r="L2284" s="36">
        <v>615.34</v>
      </c>
      <c r="M2284" s="36">
        <v>610.32000000000005</v>
      </c>
    </row>
    <row r="2285" spans="3:13" x14ac:dyDescent="0.25">
      <c r="C2285" s="15">
        <f t="shared" si="63"/>
        <v>43890</v>
      </c>
      <c r="D2285" s="35">
        <v>43865</v>
      </c>
      <c r="E2285" s="36">
        <v>322482.40000000002</v>
      </c>
      <c r="F2285" s="36">
        <v>80148.2</v>
      </c>
      <c r="G2285" s="36">
        <v>242334.2</v>
      </c>
      <c r="H2285" s="36">
        <v>82</v>
      </c>
      <c r="I2285" s="36">
        <v>17.5945</v>
      </c>
      <c r="J2285" s="36">
        <v>17.561</v>
      </c>
      <c r="K2285" s="36">
        <v>608.71</v>
      </c>
      <c r="L2285" s="36">
        <v>618.16</v>
      </c>
      <c r="M2285" s="36">
        <v>608.71</v>
      </c>
    </row>
    <row r="2286" spans="3:13" x14ac:dyDescent="0.25">
      <c r="C2286" s="15">
        <f t="shared" si="63"/>
        <v>43890</v>
      </c>
      <c r="D2286" s="35">
        <v>43864</v>
      </c>
      <c r="E2286" s="36">
        <v>321297.8</v>
      </c>
      <c r="F2286" s="36">
        <v>79549.649999999994</v>
      </c>
      <c r="G2286" s="36">
        <v>241748.1</v>
      </c>
      <c r="H2286" s="36">
        <v>12</v>
      </c>
      <c r="I2286" s="36">
        <v>17.682200000000002</v>
      </c>
      <c r="J2286" s="36">
        <v>17.670000000000002</v>
      </c>
      <c r="K2286" s="36">
        <v>607.85</v>
      </c>
      <c r="L2286" s="36">
        <v>618.16</v>
      </c>
      <c r="M2286" s="36">
        <v>607.85</v>
      </c>
    </row>
    <row r="2287" spans="3:13" x14ac:dyDescent="0.25">
      <c r="C2287" s="15">
        <f t="shared" si="63"/>
        <v>43890</v>
      </c>
      <c r="D2287" s="35">
        <v>43863</v>
      </c>
      <c r="E2287" s="36">
        <v>321311.90000000002</v>
      </c>
      <c r="F2287" s="36">
        <v>79549.649999999994</v>
      </c>
      <c r="G2287" s="36">
        <v>241762.3</v>
      </c>
      <c r="H2287" s="36">
        <v>0</v>
      </c>
      <c r="I2287" s="36">
        <v>18.0425</v>
      </c>
      <c r="J2287" s="36">
        <v>18.012</v>
      </c>
      <c r="K2287" s="36">
        <v>610.85</v>
      </c>
      <c r="L2287" s="36">
        <v>618.16</v>
      </c>
      <c r="M2287" s="36">
        <v>610.85</v>
      </c>
    </row>
    <row r="2288" spans="3:13" x14ac:dyDescent="0.25">
      <c r="C2288" s="15">
        <f t="shared" si="63"/>
        <v>43890</v>
      </c>
      <c r="D2288" s="35">
        <v>43862</v>
      </c>
      <c r="E2288" s="36">
        <v>321311.90000000002</v>
      </c>
      <c r="F2288" s="36">
        <v>79549.649999999994</v>
      </c>
      <c r="G2288" s="36">
        <v>241762.3</v>
      </c>
      <c r="H2288" s="36">
        <v>0</v>
      </c>
      <c r="I2288" s="36">
        <v>18.0425</v>
      </c>
      <c r="J2288" s="36">
        <v>18.012</v>
      </c>
      <c r="K2288" s="36">
        <v>610.85</v>
      </c>
      <c r="L2288" s="36">
        <v>618.16</v>
      </c>
      <c r="M2288" s="36">
        <v>610.85</v>
      </c>
    </row>
    <row r="2289" spans="3:13" x14ac:dyDescent="0.25">
      <c r="C2289" s="15">
        <f t="shared" si="63"/>
        <v>43861</v>
      </c>
      <c r="D2289" s="35">
        <v>43861</v>
      </c>
      <c r="E2289" s="36">
        <v>321311.90000000002</v>
      </c>
      <c r="F2289" s="36">
        <v>79549.649999999994</v>
      </c>
      <c r="G2289" s="36">
        <v>241762.3</v>
      </c>
      <c r="H2289" s="36">
        <v>9</v>
      </c>
      <c r="I2289" s="36">
        <v>18.0425</v>
      </c>
      <c r="J2289" s="36">
        <v>18.012</v>
      </c>
      <c r="K2289" s="36">
        <v>610.85</v>
      </c>
      <c r="L2289" s="36">
        <v>618.16</v>
      </c>
      <c r="M2289" s="36">
        <v>610.85</v>
      </c>
    </row>
    <row r="2290" spans="3:13" x14ac:dyDescent="0.25">
      <c r="C2290" s="15">
        <f t="shared" si="63"/>
        <v>43861</v>
      </c>
      <c r="D2290" s="35">
        <v>43860</v>
      </c>
      <c r="E2290" s="36">
        <v>320677.09999999998</v>
      </c>
      <c r="F2290" s="36">
        <v>79845.02</v>
      </c>
      <c r="G2290" s="36">
        <v>240832.1</v>
      </c>
      <c r="H2290" s="36">
        <v>100</v>
      </c>
      <c r="I2290" s="36">
        <v>17.8398</v>
      </c>
      <c r="J2290" s="36">
        <v>17.992000000000001</v>
      </c>
      <c r="K2290" s="36">
        <v>610.85</v>
      </c>
      <c r="L2290" s="36">
        <v>618.16</v>
      </c>
      <c r="M2290" s="36">
        <v>610.85</v>
      </c>
    </row>
    <row r="2291" spans="3:13" x14ac:dyDescent="0.25">
      <c r="C2291" s="15">
        <f t="shared" si="63"/>
        <v>43861</v>
      </c>
      <c r="D2291" s="35">
        <v>43859</v>
      </c>
      <c r="E2291" s="36">
        <v>321370.5</v>
      </c>
      <c r="F2291" s="36">
        <v>79845.02</v>
      </c>
      <c r="G2291" s="36">
        <v>241525.5</v>
      </c>
      <c r="H2291" s="36">
        <v>10</v>
      </c>
      <c r="I2291" s="36">
        <v>17.558499999999999</v>
      </c>
      <c r="J2291" s="36">
        <v>17.486999999999998</v>
      </c>
      <c r="K2291" s="36">
        <v>610.85</v>
      </c>
      <c r="L2291" s="36">
        <v>618.16</v>
      </c>
      <c r="M2291" s="36">
        <v>610.85</v>
      </c>
    </row>
    <row r="2292" spans="3:13" x14ac:dyDescent="0.25">
      <c r="C2292" s="15">
        <f t="shared" si="63"/>
        <v>43861</v>
      </c>
      <c r="D2292" s="35">
        <v>43858</v>
      </c>
      <c r="E2292" s="36">
        <v>321388.59999999998</v>
      </c>
      <c r="F2292" s="36">
        <v>85897.41</v>
      </c>
      <c r="G2292" s="36">
        <v>235491.20000000001</v>
      </c>
      <c r="H2292" s="36">
        <v>10</v>
      </c>
      <c r="I2292" s="36">
        <v>17.472000000000001</v>
      </c>
      <c r="J2292" s="36">
        <v>17.457999999999998</v>
      </c>
      <c r="K2292" s="36">
        <v>610.85</v>
      </c>
      <c r="L2292" s="36">
        <v>618.16</v>
      </c>
      <c r="M2292" s="36">
        <v>610.85</v>
      </c>
    </row>
    <row r="2293" spans="3:13" x14ac:dyDescent="0.25">
      <c r="C2293" s="15">
        <f t="shared" si="63"/>
        <v>43861</v>
      </c>
      <c r="D2293" s="35">
        <v>43857</v>
      </c>
      <c r="E2293" s="36">
        <v>322009.2</v>
      </c>
      <c r="F2293" s="36">
        <v>85897.41</v>
      </c>
      <c r="G2293" s="36">
        <v>236111.8</v>
      </c>
      <c r="H2293" s="36">
        <v>0</v>
      </c>
      <c r="I2293" s="36">
        <v>18.099499999999999</v>
      </c>
      <c r="J2293" s="36">
        <v>18.056000000000001</v>
      </c>
      <c r="K2293" s="36">
        <v>610.85</v>
      </c>
      <c r="L2293" s="36">
        <v>618.16</v>
      </c>
      <c r="M2293" s="36">
        <v>610.85</v>
      </c>
    </row>
    <row r="2294" spans="3:13" x14ac:dyDescent="0.25">
      <c r="C2294" s="15">
        <f t="shared" si="63"/>
        <v>43861</v>
      </c>
      <c r="D2294" s="35">
        <v>43856</v>
      </c>
      <c r="E2294" s="36">
        <v>322008.3</v>
      </c>
      <c r="F2294" s="36">
        <v>85897.4</v>
      </c>
      <c r="G2294" s="36">
        <v>236110.8</v>
      </c>
      <c r="H2294" s="36">
        <v>0</v>
      </c>
      <c r="I2294" s="36">
        <v>18.100200000000001</v>
      </c>
      <c r="J2294" s="36">
        <v>18.113</v>
      </c>
      <c r="K2294" s="36">
        <v>610.85</v>
      </c>
      <c r="L2294" s="36">
        <v>618.16</v>
      </c>
      <c r="M2294" s="36">
        <v>610.85</v>
      </c>
    </row>
    <row r="2295" spans="3:13" x14ac:dyDescent="0.25">
      <c r="C2295" s="15">
        <f t="shared" si="63"/>
        <v>43861</v>
      </c>
      <c r="D2295" s="35">
        <v>43855</v>
      </c>
      <c r="E2295" s="36">
        <v>322008.3</v>
      </c>
      <c r="F2295" s="36">
        <v>85897.4</v>
      </c>
      <c r="G2295" s="36">
        <v>236110.8</v>
      </c>
      <c r="H2295" s="36">
        <v>0</v>
      </c>
      <c r="I2295" s="36">
        <v>18.100200000000001</v>
      </c>
      <c r="J2295" s="36">
        <v>18.113</v>
      </c>
      <c r="K2295" s="36">
        <v>610.85</v>
      </c>
      <c r="L2295" s="36">
        <v>618.16</v>
      </c>
      <c r="M2295" s="36">
        <v>610.85</v>
      </c>
    </row>
    <row r="2296" spans="3:13" x14ac:dyDescent="0.25">
      <c r="C2296" s="15">
        <f t="shared" si="63"/>
        <v>43861</v>
      </c>
      <c r="D2296" s="35">
        <v>43854</v>
      </c>
      <c r="E2296" s="36">
        <v>322008.3</v>
      </c>
      <c r="F2296" s="36">
        <v>85897.4</v>
      </c>
      <c r="G2296" s="36">
        <v>236110.8</v>
      </c>
      <c r="H2296" s="36">
        <v>228</v>
      </c>
      <c r="I2296" s="36">
        <v>18.100200000000001</v>
      </c>
      <c r="J2296" s="36">
        <v>18.113</v>
      </c>
      <c r="K2296" s="36">
        <v>610.85</v>
      </c>
      <c r="L2296" s="36">
        <v>618.16</v>
      </c>
      <c r="M2296" s="36">
        <v>610.85</v>
      </c>
    </row>
    <row r="2297" spans="3:13" x14ac:dyDescent="0.25">
      <c r="C2297" s="15">
        <f t="shared" si="63"/>
        <v>43861</v>
      </c>
      <c r="D2297" s="35">
        <v>43853</v>
      </c>
      <c r="E2297" s="36">
        <v>320805.90000000002</v>
      </c>
      <c r="F2297" s="36">
        <v>85897.4</v>
      </c>
      <c r="G2297" s="36">
        <v>234908.5</v>
      </c>
      <c r="H2297" s="36">
        <v>98</v>
      </c>
      <c r="I2297" s="36">
        <v>17.799499999999998</v>
      </c>
      <c r="J2297" s="36">
        <v>17.829000000000001</v>
      </c>
      <c r="K2297" s="36">
        <v>610.85</v>
      </c>
      <c r="L2297" s="36">
        <v>618.16</v>
      </c>
      <c r="M2297" s="36">
        <v>610.85</v>
      </c>
    </row>
    <row r="2298" spans="3:13" x14ac:dyDescent="0.25">
      <c r="C2298" s="15">
        <f t="shared" si="63"/>
        <v>43861</v>
      </c>
      <c r="D2298" s="35">
        <v>43852</v>
      </c>
      <c r="E2298" s="36">
        <v>320319.09999999998</v>
      </c>
      <c r="F2298" s="36">
        <v>85295.039999999994</v>
      </c>
      <c r="G2298" s="36">
        <v>235024</v>
      </c>
      <c r="H2298" s="36">
        <v>0</v>
      </c>
      <c r="I2298" s="36">
        <v>17.839700000000001</v>
      </c>
      <c r="J2298" s="36">
        <v>17.827999999999999</v>
      </c>
      <c r="K2298" s="36">
        <v>612.05999999999995</v>
      </c>
      <c r="L2298" s="36">
        <v>618.16</v>
      </c>
      <c r="M2298" s="36">
        <v>612.05999999999995</v>
      </c>
    </row>
    <row r="2299" spans="3:13" x14ac:dyDescent="0.25">
      <c r="C2299" s="15">
        <f t="shared" si="63"/>
        <v>43861</v>
      </c>
      <c r="D2299" s="35">
        <v>43851</v>
      </c>
      <c r="E2299" s="36">
        <v>319725.09999999998</v>
      </c>
      <c r="F2299" s="36">
        <v>85314.63</v>
      </c>
      <c r="G2299" s="36">
        <v>234410.5</v>
      </c>
      <c r="H2299" s="36">
        <v>152</v>
      </c>
      <c r="I2299" s="36">
        <v>17.787500000000001</v>
      </c>
      <c r="J2299" s="36">
        <v>17.808</v>
      </c>
      <c r="K2299" s="36">
        <v>621.92999999999995</v>
      </c>
      <c r="L2299" s="36">
        <v>618.16</v>
      </c>
      <c r="M2299" s="36">
        <v>621.92999999999995</v>
      </c>
    </row>
    <row r="2300" spans="3:13" x14ac:dyDescent="0.25">
      <c r="C2300" s="15">
        <f t="shared" si="63"/>
        <v>43861</v>
      </c>
      <c r="D2300" s="35">
        <v>43850</v>
      </c>
      <c r="E2300" s="36">
        <v>319425.09999999998</v>
      </c>
      <c r="F2300" s="36">
        <v>84966.68</v>
      </c>
      <c r="G2300" s="36">
        <v>234458.5</v>
      </c>
      <c r="H2300" s="36">
        <v>0</v>
      </c>
      <c r="I2300" s="36">
        <v>18.0776</v>
      </c>
      <c r="J2300" s="36">
        <v>18.073</v>
      </c>
      <c r="K2300" s="36">
        <v>620.51</v>
      </c>
      <c r="L2300" s="36">
        <v>618.4</v>
      </c>
      <c r="M2300" s="36">
        <v>620.51</v>
      </c>
    </row>
    <row r="2301" spans="3:13" x14ac:dyDescent="0.25">
      <c r="C2301" s="15">
        <f t="shared" si="63"/>
        <v>43861</v>
      </c>
      <c r="D2301" s="35">
        <v>43849</v>
      </c>
      <c r="E2301" s="36">
        <v>319425.09999999998</v>
      </c>
      <c r="F2301" s="36">
        <v>84966.68</v>
      </c>
      <c r="G2301" s="36">
        <v>234458.5</v>
      </c>
      <c r="H2301" s="36">
        <v>0</v>
      </c>
      <c r="I2301" s="36">
        <v>18.0412</v>
      </c>
      <c r="J2301" s="36">
        <v>18.073</v>
      </c>
      <c r="K2301" s="36">
        <v>619.46</v>
      </c>
      <c r="L2301" s="36">
        <v>618.4</v>
      </c>
      <c r="M2301" s="36">
        <v>619.46</v>
      </c>
    </row>
    <row r="2302" spans="3:13" x14ac:dyDescent="0.25">
      <c r="C2302" s="15">
        <f t="shared" si="63"/>
        <v>43861</v>
      </c>
      <c r="D2302" s="35">
        <v>43848</v>
      </c>
      <c r="E2302" s="36">
        <v>319425.09999999998</v>
      </c>
      <c r="F2302" s="36">
        <v>84966.68</v>
      </c>
      <c r="G2302" s="36">
        <v>234458.5</v>
      </c>
      <c r="H2302" s="36">
        <v>0</v>
      </c>
      <c r="I2302" s="36">
        <v>18.0412</v>
      </c>
      <c r="J2302" s="36">
        <v>18.073</v>
      </c>
      <c r="K2302" s="36">
        <v>619.46</v>
      </c>
      <c r="L2302" s="36">
        <v>618.4</v>
      </c>
      <c r="M2302" s="36">
        <v>619.46</v>
      </c>
    </row>
    <row r="2303" spans="3:13" x14ac:dyDescent="0.25">
      <c r="C2303" s="15">
        <f t="shared" si="63"/>
        <v>43861</v>
      </c>
      <c r="D2303" s="35">
        <v>43847</v>
      </c>
      <c r="E2303" s="36">
        <v>319425.09999999998</v>
      </c>
      <c r="F2303" s="36">
        <v>84966.68</v>
      </c>
      <c r="G2303" s="36">
        <v>234458.5</v>
      </c>
      <c r="H2303" s="36">
        <v>70</v>
      </c>
      <c r="I2303" s="36">
        <v>18.0412</v>
      </c>
      <c r="J2303" s="36">
        <v>18.073</v>
      </c>
      <c r="K2303" s="36">
        <v>619.46</v>
      </c>
      <c r="L2303" s="36">
        <v>618.4</v>
      </c>
      <c r="M2303" s="36">
        <v>619.46</v>
      </c>
    </row>
    <row r="2304" spans="3:13" x14ac:dyDescent="0.25">
      <c r="C2304" s="15">
        <f t="shared" si="63"/>
        <v>43861</v>
      </c>
      <c r="D2304" s="35">
        <v>43846</v>
      </c>
      <c r="E2304" s="36">
        <v>319449.3</v>
      </c>
      <c r="F2304" s="36">
        <v>84685.57</v>
      </c>
      <c r="G2304" s="36">
        <v>234763.7</v>
      </c>
      <c r="H2304" s="36">
        <v>44</v>
      </c>
      <c r="I2304" s="36">
        <v>17.943000000000001</v>
      </c>
      <c r="J2304" s="36">
        <v>17.939</v>
      </c>
      <c r="K2304" s="36">
        <v>616.86</v>
      </c>
      <c r="L2304" s="36">
        <v>618.4</v>
      </c>
      <c r="M2304" s="36">
        <v>616.86</v>
      </c>
    </row>
    <row r="2305" spans="3:13" x14ac:dyDescent="0.25">
      <c r="C2305" s="15">
        <f t="shared" si="63"/>
        <v>43861</v>
      </c>
      <c r="D2305" s="35">
        <v>43845</v>
      </c>
      <c r="E2305" s="36">
        <v>320659.3</v>
      </c>
      <c r="F2305" s="36">
        <v>84077.88</v>
      </c>
      <c r="G2305" s="36">
        <v>236581.4</v>
      </c>
      <c r="H2305" s="36">
        <v>0</v>
      </c>
      <c r="I2305" s="36">
        <v>18.004000000000001</v>
      </c>
      <c r="J2305" s="36">
        <v>17.988</v>
      </c>
      <c r="K2305" s="36">
        <v>615.09</v>
      </c>
      <c r="L2305" s="36">
        <v>618.4</v>
      </c>
      <c r="M2305" s="36">
        <v>615.09</v>
      </c>
    </row>
    <row r="2306" spans="3:13" x14ac:dyDescent="0.25">
      <c r="C2306" s="15">
        <f t="shared" si="63"/>
        <v>43861</v>
      </c>
      <c r="D2306" s="35">
        <v>43844</v>
      </c>
      <c r="E2306" s="36">
        <v>320666.09999999998</v>
      </c>
      <c r="F2306" s="36">
        <v>84077.88</v>
      </c>
      <c r="G2306" s="36">
        <v>236588.2</v>
      </c>
      <c r="H2306" s="36">
        <v>20</v>
      </c>
      <c r="I2306" s="36">
        <v>17.803000000000001</v>
      </c>
      <c r="J2306" s="36">
        <v>17.742000000000001</v>
      </c>
      <c r="K2306" s="36">
        <v>612.01</v>
      </c>
      <c r="L2306" s="36">
        <v>618.4</v>
      </c>
      <c r="M2306" s="36">
        <v>612.01</v>
      </c>
    </row>
    <row r="2307" spans="3:13" x14ac:dyDescent="0.25">
      <c r="C2307" s="15">
        <f t="shared" si="63"/>
        <v>43861</v>
      </c>
      <c r="D2307" s="35">
        <v>43843</v>
      </c>
      <c r="E2307" s="36">
        <v>320403.8</v>
      </c>
      <c r="F2307" s="36">
        <v>84107.55</v>
      </c>
      <c r="G2307" s="36">
        <v>236296.3</v>
      </c>
      <c r="H2307" s="36">
        <v>2</v>
      </c>
      <c r="I2307" s="36">
        <v>17.959800000000001</v>
      </c>
      <c r="J2307" s="36">
        <v>17.995999999999999</v>
      </c>
      <c r="K2307" s="36">
        <v>621.28</v>
      </c>
      <c r="L2307" s="36">
        <v>618.4</v>
      </c>
      <c r="M2307" s="36">
        <v>621.28</v>
      </c>
    </row>
    <row r="2308" spans="3:13" x14ac:dyDescent="0.25">
      <c r="C2308" s="15">
        <f t="shared" si="63"/>
        <v>43861</v>
      </c>
      <c r="D2308" s="35">
        <v>43842</v>
      </c>
      <c r="E2308" s="36">
        <v>319854.59999999998</v>
      </c>
      <c r="F2308" s="36">
        <v>84107.55</v>
      </c>
      <c r="G2308" s="36">
        <v>235747.1</v>
      </c>
      <c r="H2308" s="36">
        <v>0</v>
      </c>
      <c r="I2308" s="36">
        <v>18.114999999999998</v>
      </c>
      <c r="J2308" s="36">
        <v>18.105</v>
      </c>
      <c r="K2308" s="36">
        <v>618.83000000000004</v>
      </c>
      <c r="L2308" s="36">
        <v>618.4</v>
      </c>
      <c r="M2308" s="36">
        <v>618.83000000000004</v>
      </c>
    </row>
    <row r="2309" spans="3:13" x14ac:dyDescent="0.25">
      <c r="C2309" s="15">
        <f t="shared" si="63"/>
        <v>43861</v>
      </c>
      <c r="D2309" s="35">
        <v>43841</v>
      </c>
      <c r="E2309" s="36">
        <v>319854.59999999998</v>
      </c>
      <c r="F2309" s="36">
        <v>84107.55</v>
      </c>
      <c r="G2309" s="36">
        <v>235747.1</v>
      </c>
      <c r="H2309" s="36">
        <v>0</v>
      </c>
      <c r="I2309" s="36">
        <v>18.114999999999998</v>
      </c>
      <c r="J2309" s="36">
        <v>18.105</v>
      </c>
      <c r="K2309" s="36">
        <v>618.83000000000004</v>
      </c>
      <c r="L2309" s="36">
        <v>618.4</v>
      </c>
      <c r="M2309" s="36">
        <v>618.83000000000004</v>
      </c>
    </row>
    <row r="2310" spans="3:13" x14ac:dyDescent="0.25">
      <c r="C2310" s="15">
        <f t="shared" si="63"/>
        <v>43861</v>
      </c>
      <c r="D2310" s="35">
        <v>43840</v>
      </c>
      <c r="E2310" s="36">
        <v>319854.59999999998</v>
      </c>
      <c r="F2310" s="36">
        <v>84107.55</v>
      </c>
      <c r="G2310" s="36">
        <v>235747.1</v>
      </c>
      <c r="H2310" s="36">
        <v>2</v>
      </c>
      <c r="I2310" s="36">
        <v>18.114999999999998</v>
      </c>
      <c r="J2310" s="36">
        <v>18.105</v>
      </c>
      <c r="K2310" s="36">
        <v>618.83000000000004</v>
      </c>
      <c r="L2310" s="36">
        <v>618.4</v>
      </c>
      <c r="M2310" s="36">
        <v>618.83000000000004</v>
      </c>
    </row>
    <row r="2311" spans="3:13" x14ac:dyDescent="0.25">
      <c r="C2311" s="15">
        <f t="shared" si="63"/>
        <v>43861</v>
      </c>
      <c r="D2311" s="35">
        <v>43839</v>
      </c>
      <c r="E2311" s="36">
        <v>320055.8</v>
      </c>
      <c r="F2311" s="36">
        <v>84716.06</v>
      </c>
      <c r="G2311" s="36">
        <v>235339.8</v>
      </c>
      <c r="H2311" s="36">
        <v>33</v>
      </c>
      <c r="I2311" s="36">
        <v>17.901499999999999</v>
      </c>
      <c r="J2311" s="36">
        <v>17.936</v>
      </c>
      <c r="K2311" s="36">
        <v>617.27</v>
      </c>
      <c r="L2311" s="36">
        <v>622.17999999999995</v>
      </c>
      <c r="M2311" s="36">
        <v>617.27</v>
      </c>
    </row>
    <row r="2312" spans="3:13" x14ac:dyDescent="0.25">
      <c r="C2312" s="15">
        <f t="shared" si="63"/>
        <v>43861</v>
      </c>
      <c r="D2312" s="35">
        <v>43838</v>
      </c>
      <c r="E2312" s="36">
        <v>320085.7</v>
      </c>
      <c r="F2312" s="36">
        <v>84716.06</v>
      </c>
      <c r="G2312" s="36">
        <v>235369.7</v>
      </c>
      <c r="H2312" s="36">
        <v>23</v>
      </c>
      <c r="I2312" s="36">
        <v>18.103000000000002</v>
      </c>
      <c r="J2312" s="36">
        <v>18.167000000000002</v>
      </c>
      <c r="K2312" s="36">
        <v>640.34</v>
      </c>
      <c r="L2312" s="36">
        <v>646.1</v>
      </c>
      <c r="M2312" s="36">
        <v>640.34</v>
      </c>
    </row>
    <row r="2313" spans="3:13" x14ac:dyDescent="0.25">
      <c r="C2313" s="15">
        <f t="shared" si="63"/>
        <v>43861</v>
      </c>
      <c r="D2313" s="35">
        <v>43837</v>
      </c>
      <c r="E2313" s="36">
        <v>319730.09999999998</v>
      </c>
      <c r="F2313" s="36">
        <v>84716.06</v>
      </c>
      <c r="G2313" s="36">
        <v>235014</v>
      </c>
      <c r="H2313" s="36">
        <v>8</v>
      </c>
      <c r="I2313" s="36">
        <v>18.405999999999999</v>
      </c>
      <c r="J2313" s="36">
        <v>18.393000000000001</v>
      </c>
      <c r="K2313" s="36">
        <v>627.21</v>
      </c>
      <c r="L2313" s="36">
        <v>630.95000000000005</v>
      </c>
      <c r="M2313" s="36">
        <v>627.21</v>
      </c>
    </row>
    <row r="2314" spans="3:13" x14ac:dyDescent="0.25">
      <c r="C2314" s="15">
        <f t="shared" si="63"/>
        <v>43861</v>
      </c>
      <c r="D2314" s="35">
        <v>43836</v>
      </c>
      <c r="E2314" s="36">
        <v>319155.8</v>
      </c>
      <c r="F2314" s="36">
        <v>84710.85</v>
      </c>
      <c r="G2314" s="36">
        <v>234444.9</v>
      </c>
      <c r="H2314" s="36">
        <v>1</v>
      </c>
      <c r="I2314" s="36">
        <v>18.1523</v>
      </c>
      <c r="J2314" s="36">
        <v>18.178999999999998</v>
      </c>
      <c r="K2314" s="36">
        <v>636.66</v>
      </c>
      <c r="L2314" s="36">
        <v>640.96</v>
      </c>
      <c r="M2314" s="36">
        <v>636.66</v>
      </c>
    </row>
    <row r="2315" spans="3:13" x14ac:dyDescent="0.25">
      <c r="C2315" s="15">
        <f t="shared" si="63"/>
        <v>43861</v>
      </c>
      <c r="D2315" s="35">
        <v>43835</v>
      </c>
      <c r="E2315" s="36">
        <v>318207.8</v>
      </c>
      <c r="F2315" s="36">
        <v>84710.85</v>
      </c>
      <c r="G2315" s="36">
        <v>233496.9</v>
      </c>
      <c r="H2315" s="36">
        <v>0</v>
      </c>
      <c r="I2315" s="36">
        <v>18.059999999999999</v>
      </c>
      <c r="J2315" s="36">
        <v>18.151</v>
      </c>
      <c r="K2315" s="36">
        <v>627.29999999999995</v>
      </c>
      <c r="L2315" s="36">
        <v>632.17999999999995</v>
      </c>
      <c r="M2315" s="36">
        <v>627.29999999999995</v>
      </c>
    </row>
    <row r="2316" spans="3:13" x14ac:dyDescent="0.25">
      <c r="C2316" s="15">
        <f t="shared" si="63"/>
        <v>43861</v>
      </c>
      <c r="D2316" s="35">
        <v>43834</v>
      </c>
      <c r="E2316" s="36">
        <v>318207.8</v>
      </c>
      <c r="F2316" s="36">
        <v>84710.85</v>
      </c>
      <c r="G2316" s="36">
        <v>233496.9</v>
      </c>
      <c r="H2316" s="36">
        <v>0</v>
      </c>
      <c r="I2316" s="36">
        <v>18.059999999999999</v>
      </c>
      <c r="J2316" s="36">
        <v>18.151</v>
      </c>
      <c r="K2316" s="36">
        <v>627.29999999999995</v>
      </c>
      <c r="L2316" s="36">
        <v>632.17999999999995</v>
      </c>
      <c r="M2316" s="36">
        <v>627.29999999999995</v>
      </c>
    </row>
    <row r="2317" spans="3:13" x14ac:dyDescent="0.25">
      <c r="C2317" s="15">
        <f t="shared" si="63"/>
        <v>43861</v>
      </c>
      <c r="D2317" s="35">
        <v>43833</v>
      </c>
      <c r="E2317" s="36">
        <v>318207.8</v>
      </c>
      <c r="F2317" s="36">
        <v>84710.85</v>
      </c>
      <c r="G2317" s="36">
        <v>233496.9</v>
      </c>
      <c r="H2317" s="36">
        <v>80</v>
      </c>
      <c r="I2317" s="36">
        <v>18.059999999999999</v>
      </c>
      <c r="J2317" s="36">
        <v>18.151</v>
      </c>
      <c r="K2317" s="36">
        <v>627.29999999999995</v>
      </c>
      <c r="L2317" s="36">
        <v>632.17999999999995</v>
      </c>
      <c r="M2317" s="36">
        <v>627.29999999999995</v>
      </c>
    </row>
    <row r="2318" spans="3:13" x14ac:dyDescent="0.25">
      <c r="C2318" s="15">
        <f t="shared" si="63"/>
        <v>43861</v>
      </c>
      <c r="D2318" s="35">
        <v>43832</v>
      </c>
      <c r="E2318" s="36">
        <v>317769.7</v>
      </c>
      <c r="F2318" s="36">
        <v>84451.14</v>
      </c>
      <c r="G2318" s="36">
        <v>233318.5</v>
      </c>
      <c r="H2318" s="36">
        <v>52</v>
      </c>
      <c r="I2318" s="36">
        <v>18.022200000000002</v>
      </c>
      <c r="J2318" s="36">
        <v>18.045999999999999</v>
      </c>
      <c r="K2318" s="36">
        <v>615.86</v>
      </c>
      <c r="L2318" s="36">
        <v>620.32000000000005</v>
      </c>
      <c r="M2318" s="36">
        <v>615.86</v>
      </c>
    </row>
    <row r="2319" spans="3:13" x14ac:dyDescent="0.25">
      <c r="C2319" s="15">
        <f t="shared" si="63"/>
        <v>43861</v>
      </c>
      <c r="D2319" s="35">
        <v>43831</v>
      </c>
      <c r="E2319" s="36">
        <v>317165.5</v>
      </c>
      <c r="F2319" s="36">
        <v>84451.14</v>
      </c>
      <c r="G2319" s="36">
        <v>232714.4</v>
      </c>
      <c r="H2319" s="36">
        <v>0</v>
      </c>
      <c r="I2319" s="36">
        <v>17.853000000000002</v>
      </c>
      <c r="J2319" s="36">
        <v>17.920999999999999</v>
      </c>
      <c r="K2319" s="36">
        <v>624.12</v>
      </c>
      <c r="L2319" s="36">
        <v>621.74</v>
      </c>
      <c r="M2319" s="36">
        <v>624.12</v>
      </c>
    </row>
    <row r="2320" spans="3:13" x14ac:dyDescent="0.25">
      <c r="C2320" s="15">
        <f t="shared" si="63"/>
        <v>43830</v>
      </c>
      <c r="D2320" s="35">
        <v>43830</v>
      </c>
      <c r="E2320" s="36">
        <v>317165.5</v>
      </c>
      <c r="F2320" s="36">
        <v>84451.14</v>
      </c>
      <c r="G2320" s="36">
        <v>232714.4</v>
      </c>
      <c r="H2320" s="36">
        <v>98</v>
      </c>
      <c r="I2320" s="36">
        <v>17.8523</v>
      </c>
      <c r="J2320" s="36">
        <v>17.920999999999999</v>
      </c>
      <c r="K2320" s="36">
        <v>624.12</v>
      </c>
      <c r="L2320" s="36">
        <v>621.74</v>
      </c>
      <c r="M2320" s="36">
        <v>624.12</v>
      </c>
    </row>
    <row r="2321" spans="3:13" x14ac:dyDescent="0.25">
      <c r="C2321" s="15">
        <f t="shared" si="63"/>
        <v>43830</v>
      </c>
      <c r="D2321" s="35">
        <v>43829</v>
      </c>
      <c r="E2321" s="36">
        <v>317177.7</v>
      </c>
      <c r="F2321" s="36">
        <v>89179.98</v>
      </c>
      <c r="G2321" s="36">
        <v>227997.7</v>
      </c>
      <c r="H2321" s="36">
        <v>84</v>
      </c>
      <c r="I2321" s="36">
        <v>17.929200000000002</v>
      </c>
      <c r="J2321" s="36">
        <v>18.001000000000001</v>
      </c>
      <c r="K2321" s="36">
        <v>616.02</v>
      </c>
      <c r="L2321" s="36">
        <v>621.74</v>
      </c>
      <c r="M2321" s="36">
        <v>616.02</v>
      </c>
    </row>
    <row r="2322" spans="3:13" x14ac:dyDescent="0.25">
      <c r="C2322" s="15">
        <f t="shared" si="63"/>
        <v>43830</v>
      </c>
      <c r="D2322" s="35">
        <v>43828</v>
      </c>
      <c r="E2322" s="36">
        <v>317781.7</v>
      </c>
      <c r="F2322" s="36">
        <v>89179.98</v>
      </c>
      <c r="G2322" s="36">
        <v>228601.8</v>
      </c>
      <c r="H2322" s="36">
        <v>0</v>
      </c>
      <c r="I2322" s="36">
        <v>17.767499999999998</v>
      </c>
      <c r="J2322" s="36">
        <v>17.849</v>
      </c>
      <c r="K2322" s="36">
        <v>613.25</v>
      </c>
      <c r="L2322" s="36">
        <v>617.69000000000005</v>
      </c>
      <c r="M2322" s="36">
        <v>613.25</v>
      </c>
    </row>
    <row r="2323" spans="3:13" x14ac:dyDescent="0.25">
      <c r="C2323" s="15">
        <f t="shared" si="63"/>
        <v>43830</v>
      </c>
      <c r="D2323" s="35">
        <v>43827</v>
      </c>
      <c r="E2323" s="36">
        <v>317781.7</v>
      </c>
      <c r="F2323" s="36">
        <v>89179.98</v>
      </c>
      <c r="G2323" s="36">
        <v>228601.8</v>
      </c>
      <c r="H2323" s="36">
        <v>0</v>
      </c>
      <c r="I2323" s="36">
        <v>17.767499999999998</v>
      </c>
      <c r="J2323" s="36">
        <v>17.849</v>
      </c>
      <c r="K2323" s="36">
        <v>613.25</v>
      </c>
      <c r="L2323" s="36">
        <v>617.69000000000005</v>
      </c>
      <c r="M2323" s="36">
        <v>613.25</v>
      </c>
    </row>
    <row r="2324" spans="3:13" x14ac:dyDescent="0.25">
      <c r="C2324" s="15">
        <f t="shared" si="63"/>
        <v>43830</v>
      </c>
      <c r="D2324" s="35">
        <v>43826</v>
      </c>
      <c r="E2324" s="36">
        <v>317781.7</v>
      </c>
      <c r="F2324" s="36">
        <v>89179.98</v>
      </c>
      <c r="G2324" s="36">
        <v>228601.8</v>
      </c>
      <c r="H2324" s="36">
        <v>11</v>
      </c>
      <c r="I2324" s="36">
        <v>17.767499999999998</v>
      </c>
      <c r="J2324" s="36">
        <v>17.849</v>
      </c>
      <c r="K2324" s="36">
        <v>613.25</v>
      </c>
      <c r="L2324" s="36">
        <v>617.69000000000005</v>
      </c>
      <c r="M2324" s="36">
        <v>613.25</v>
      </c>
    </row>
    <row r="2325" spans="3:13" x14ac:dyDescent="0.25">
      <c r="C2325" s="15">
        <f t="shared" si="63"/>
        <v>43830</v>
      </c>
      <c r="D2325" s="35">
        <v>43825</v>
      </c>
      <c r="E2325" s="36">
        <v>317792.40000000002</v>
      </c>
      <c r="F2325" s="36">
        <v>89179.98</v>
      </c>
      <c r="G2325" s="36">
        <v>228612.5</v>
      </c>
      <c r="H2325" s="36">
        <v>58</v>
      </c>
      <c r="I2325" s="36">
        <v>17.897600000000001</v>
      </c>
      <c r="J2325" s="36">
        <v>17.893999999999998</v>
      </c>
      <c r="K2325" s="36">
        <v>618.70000000000005</v>
      </c>
      <c r="L2325" s="36">
        <v>622.99</v>
      </c>
      <c r="M2325" s="36">
        <v>618.70000000000005</v>
      </c>
    </row>
    <row r="2326" spans="3:13" x14ac:dyDescent="0.25">
      <c r="C2326" s="15">
        <f t="shared" si="63"/>
        <v>43830</v>
      </c>
      <c r="D2326" s="35">
        <v>43824</v>
      </c>
      <c r="E2326" s="36">
        <v>317787.7</v>
      </c>
      <c r="F2326" s="36">
        <v>89170.18</v>
      </c>
      <c r="G2326" s="36">
        <v>228617.5</v>
      </c>
      <c r="H2326" s="36">
        <v>0</v>
      </c>
      <c r="I2326" s="36">
        <v>17.779</v>
      </c>
      <c r="J2326" s="36">
        <v>17.757000000000001</v>
      </c>
      <c r="K2326" s="36">
        <v>610.5</v>
      </c>
      <c r="L2326" s="36">
        <v>614.92999999999995</v>
      </c>
      <c r="M2326" s="36">
        <v>610.5</v>
      </c>
    </row>
    <row r="2327" spans="3:13" x14ac:dyDescent="0.25">
      <c r="C2327" s="15">
        <f t="shared" si="63"/>
        <v>43830</v>
      </c>
      <c r="D2327" s="35">
        <v>43823</v>
      </c>
      <c r="E2327" s="36">
        <v>317787.7</v>
      </c>
      <c r="F2327" s="36">
        <v>89170.18</v>
      </c>
      <c r="G2327" s="36">
        <v>228617.5</v>
      </c>
      <c r="H2327" s="36">
        <v>1</v>
      </c>
      <c r="I2327" s="36">
        <v>17.795000000000002</v>
      </c>
      <c r="J2327" s="36">
        <v>17.757000000000001</v>
      </c>
      <c r="K2327" s="36">
        <v>604.66999999999996</v>
      </c>
      <c r="L2327" s="36">
        <v>608.95000000000005</v>
      </c>
      <c r="M2327" s="36">
        <v>604.66999999999996</v>
      </c>
    </row>
    <row r="2328" spans="3:13" x14ac:dyDescent="0.25">
      <c r="C2328" s="15">
        <f t="shared" si="63"/>
        <v>43830</v>
      </c>
      <c r="D2328" s="35">
        <v>43822</v>
      </c>
      <c r="E2328" s="36">
        <v>316839.59999999998</v>
      </c>
      <c r="F2328" s="36">
        <v>88188.66</v>
      </c>
      <c r="G2328" s="36">
        <v>228651</v>
      </c>
      <c r="H2328" s="36">
        <v>134</v>
      </c>
      <c r="I2328" s="36">
        <v>17.452500000000001</v>
      </c>
      <c r="J2328" s="36">
        <v>17.402999999999999</v>
      </c>
      <c r="K2328" s="36">
        <v>596.87</v>
      </c>
      <c r="L2328" s="36">
        <v>601.58000000000004</v>
      </c>
      <c r="M2328" s="36">
        <v>596.87</v>
      </c>
    </row>
    <row r="2329" spans="3:13" x14ac:dyDescent="0.25">
      <c r="C2329" s="15">
        <f t="shared" si="63"/>
        <v>43830</v>
      </c>
      <c r="D2329" s="35">
        <v>43821</v>
      </c>
      <c r="E2329" s="36">
        <v>317459.8</v>
      </c>
      <c r="F2329" s="36">
        <v>88173.38</v>
      </c>
      <c r="G2329" s="36">
        <v>229286.5</v>
      </c>
      <c r="H2329" s="36">
        <v>0</v>
      </c>
      <c r="I2329" s="36">
        <v>17.198399999999999</v>
      </c>
      <c r="J2329" s="36">
        <v>17.128</v>
      </c>
      <c r="K2329" s="36">
        <v>588.66999999999996</v>
      </c>
      <c r="L2329" s="36">
        <v>590.16</v>
      </c>
      <c r="M2329" s="36">
        <v>588.66999999999996</v>
      </c>
    </row>
    <row r="2330" spans="3:13" x14ac:dyDescent="0.25">
      <c r="C2330" s="15">
        <f t="shared" si="63"/>
        <v>43830</v>
      </c>
      <c r="D2330" s="35">
        <v>43820</v>
      </c>
      <c r="E2330" s="36">
        <v>317459.8</v>
      </c>
      <c r="F2330" s="36">
        <v>88173.38</v>
      </c>
      <c r="G2330" s="36">
        <v>229286.5</v>
      </c>
      <c r="H2330" s="36">
        <v>0</v>
      </c>
      <c r="I2330" s="36">
        <v>17.198399999999999</v>
      </c>
      <c r="J2330" s="36">
        <v>17.128</v>
      </c>
      <c r="K2330" s="36">
        <v>588.66999999999996</v>
      </c>
      <c r="L2330" s="36">
        <v>590.16</v>
      </c>
      <c r="M2330" s="36">
        <v>588.66999999999996</v>
      </c>
    </row>
    <row r="2331" spans="3:13" x14ac:dyDescent="0.25">
      <c r="C2331" s="15">
        <f t="shared" si="63"/>
        <v>43830</v>
      </c>
      <c r="D2331" s="35">
        <v>43819</v>
      </c>
      <c r="E2331" s="36">
        <v>317459.8</v>
      </c>
      <c r="F2331" s="36">
        <v>88173.38</v>
      </c>
      <c r="G2331" s="36">
        <v>229286.5</v>
      </c>
      <c r="H2331" s="36">
        <v>191</v>
      </c>
      <c r="I2331" s="36">
        <v>17.198399999999999</v>
      </c>
      <c r="J2331" s="36">
        <v>17.128</v>
      </c>
      <c r="K2331" s="36">
        <v>588.66999999999996</v>
      </c>
      <c r="L2331" s="36">
        <v>590.16</v>
      </c>
      <c r="M2331" s="36">
        <v>588.66999999999996</v>
      </c>
    </row>
    <row r="2332" spans="3:13" x14ac:dyDescent="0.25">
      <c r="C2332" s="15">
        <f t="shared" si="63"/>
        <v>43830</v>
      </c>
      <c r="D2332" s="35">
        <v>43818</v>
      </c>
      <c r="E2332" s="36">
        <v>318251.5</v>
      </c>
      <c r="F2332" s="36">
        <v>88028.95</v>
      </c>
      <c r="G2332" s="36">
        <v>230222.6</v>
      </c>
      <c r="H2332" s="36">
        <v>83</v>
      </c>
      <c r="I2332" s="36">
        <v>17.063700000000001</v>
      </c>
      <c r="J2332" s="36">
        <v>17.058</v>
      </c>
      <c r="K2332" s="36">
        <v>585.88</v>
      </c>
      <c r="L2332" s="36">
        <v>590.16</v>
      </c>
      <c r="M2332" s="36">
        <v>585.88</v>
      </c>
    </row>
    <row r="2333" spans="3:13" x14ac:dyDescent="0.25">
      <c r="C2333" s="15">
        <f t="shared" si="63"/>
        <v>43830</v>
      </c>
      <c r="D2333" s="35">
        <v>43817</v>
      </c>
      <c r="E2333" s="36">
        <v>317666.2</v>
      </c>
      <c r="F2333" s="36">
        <v>87293.41</v>
      </c>
      <c r="G2333" s="36">
        <v>230372.8</v>
      </c>
      <c r="H2333" s="36">
        <v>171</v>
      </c>
      <c r="I2333" s="36">
        <v>17.016500000000001</v>
      </c>
      <c r="J2333" s="36">
        <v>16.952999999999999</v>
      </c>
      <c r="K2333" s="36">
        <v>587.70000000000005</v>
      </c>
      <c r="L2333" s="36">
        <v>592.34</v>
      </c>
      <c r="M2333" s="36">
        <v>587.70000000000005</v>
      </c>
    </row>
    <row r="2334" spans="3:13" x14ac:dyDescent="0.25">
      <c r="C2334" s="15">
        <f t="shared" ref="C2334:C2397" si="64">IFERROR(IF(DAY(D2334)=1,EOMONTH(D2334,0),IF(AND(EOMONTH(D2334,0)+1-D2334&lt;=3,(H2334-AVERAGE(H2335:H2344))/_xlfn.STDEV.S(H2335:H2344)&gt;3),EOMONTH(D2334,1),C2335)),C2335)</f>
        <v>43830</v>
      </c>
      <c r="D2334" s="35">
        <v>43816</v>
      </c>
      <c r="E2334" s="36">
        <v>317065.40000000002</v>
      </c>
      <c r="F2334" s="36">
        <v>87202.45</v>
      </c>
      <c r="G2334" s="36">
        <v>229862.9</v>
      </c>
      <c r="H2334" s="36">
        <v>56</v>
      </c>
      <c r="I2334" s="36">
        <v>17.0105</v>
      </c>
      <c r="J2334" s="36">
        <v>16.978000000000002</v>
      </c>
      <c r="K2334" s="36">
        <v>587.41</v>
      </c>
      <c r="L2334" s="36">
        <v>592.34</v>
      </c>
      <c r="M2334" s="36">
        <v>587.41</v>
      </c>
    </row>
    <row r="2335" spans="3:13" x14ac:dyDescent="0.25">
      <c r="C2335" s="15">
        <f t="shared" si="64"/>
        <v>43830</v>
      </c>
      <c r="D2335" s="35">
        <v>43815</v>
      </c>
      <c r="E2335" s="36">
        <v>317087.3</v>
      </c>
      <c r="F2335" s="36">
        <v>86616.98</v>
      </c>
      <c r="G2335" s="36">
        <v>230470.3</v>
      </c>
      <c r="H2335" s="36">
        <v>159</v>
      </c>
      <c r="I2335" s="36">
        <v>17.0395</v>
      </c>
      <c r="J2335" s="36">
        <v>17.018999999999998</v>
      </c>
      <c r="K2335" s="36">
        <v>588.48</v>
      </c>
      <c r="L2335" s="36">
        <v>592.34</v>
      </c>
      <c r="M2335" s="36">
        <v>588.48</v>
      </c>
    </row>
    <row r="2336" spans="3:13" x14ac:dyDescent="0.25">
      <c r="C2336" s="15">
        <f t="shared" si="64"/>
        <v>43830</v>
      </c>
      <c r="D2336" s="35">
        <v>43814</v>
      </c>
      <c r="E2336" s="36">
        <v>316302.2</v>
      </c>
      <c r="F2336" s="36">
        <v>86038.02</v>
      </c>
      <c r="G2336" s="36">
        <v>230264.1</v>
      </c>
      <c r="H2336" s="36">
        <v>0</v>
      </c>
      <c r="I2336" s="36">
        <v>16.932600000000001</v>
      </c>
      <c r="J2336" s="36">
        <v>16.911999999999999</v>
      </c>
      <c r="K2336" s="36">
        <v>580.51</v>
      </c>
      <c r="L2336" s="36">
        <v>584.79999999999995</v>
      </c>
      <c r="M2336" s="36">
        <v>580.51</v>
      </c>
    </row>
    <row r="2337" spans="3:13" x14ac:dyDescent="0.25">
      <c r="C2337" s="15">
        <f t="shared" si="64"/>
        <v>43830</v>
      </c>
      <c r="D2337" s="35">
        <v>43813</v>
      </c>
      <c r="E2337" s="36">
        <v>316302.2</v>
      </c>
      <c r="F2337" s="36">
        <v>86038.02</v>
      </c>
      <c r="G2337" s="36">
        <v>230264.1</v>
      </c>
      <c r="H2337" s="36">
        <v>0</v>
      </c>
      <c r="I2337" s="36">
        <v>16.932600000000001</v>
      </c>
      <c r="J2337" s="36">
        <v>16.911999999999999</v>
      </c>
      <c r="K2337" s="36">
        <v>580.51</v>
      </c>
      <c r="L2337" s="36">
        <v>584.79999999999995</v>
      </c>
      <c r="M2337" s="36">
        <v>580.51</v>
      </c>
    </row>
    <row r="2338" spans="3:13" x14ac:dyDescent="0.25">
      <c r="C2338" s="15">
        <f t="shared" si="64"/>
        <v>43830</v>
      </c>
      <c r="D2338" s="35">
        <v>43812</v>
      </c>
      <c r="E2338" s="36">
        <v>316302.2</v>
      </c>
      <c r="F2338" s="36">
        <v>86038.02</v>
      </c>
      <c r="G2338" s="36">
        <v>230264.1</v>
      </c>
      <c r="H2338" s="36">
        <v>129</v>
      </c>
      <c r="I2338" s="36">
        <v>16.932600000000001</v>
      </c>
      <c r="J2338" s="36">
        <v>16.911999999999999</v>
      </c>
      <c r="K2338" s="36">
        <v>580.51</v>
      </c>
      <c r="L2338" s="36">
        <v>584.79999999999995</v>
      </c>
      <c r="M2338" s="36">
        <v>580.51</v>
      </c>
    </row>
    <row r="2339" spans="3:13" x14ac:dyDescent="0.25">
      <c r="C2339" s="15">
        <f t="shared" si="64"/>
        <v>43830</v>
      </c>
      <c r="D2339" s="35">
        <v>43811</v>
      </c>
      <c r="E2339" s="36">
        <v>315930.09999999998</v>
      </c>
      <c r="F2339" s="36">
        <v>86361.24</v>
      </c>
      <c r="G2339" s="36">
        <v>229568.9</v>
      </c>
      <c r="H2339" s="36">
        <v>31</v>
      </c>
      <c r="I2339" s="36">
        <v>16.928699999999999</v>
      </c>
      <c r="J2339" s="36">
        <v>16.844999999999999</v>
      </c>
      <c r="K2339" s="36">
        <v>585.54999999999995</v>
      </c>
      <c r="L2339" s="36">
        <v>577.19000000000005</v>
      </c>
      <c r="M2339" s="36">
        <v>585.54999999999995</v>
      </c>
    </row>
    <row r="2340" spans="3:13" x14ac:dyDescent="0.25">
      <c r="C2340" s="15">
        <f t="shared" si="64"/>
        <v>43830</v>
      </c>
      <c r="D2340" s="35">
        <v>43810</v>
      </c>
      <c r="E2340" s="36">
        <v>315917.09999999998</v>
      </c>
      <c r="F2340" s="36">
        <v>86312.34</v>
      </c>
      <c r="G2340" s="36">
        <v>229604.8</v>
      </c>
      <c r="H2340" s="36">
        <v>55</v>
      </c>
      <c r="I2340" s="36">
        <v>16.8628</v>
      </c>
      <c r="J2340" s="36">
        <v>16.744</v>
      </c>
      <c r="K2340" s="36">
        <v>574.53</v>
      </c>
      <c r="L2340" s="36">
        <v>577.19000000000005</v>
      </c>
      <c r="M2340" s="36">
        <v>574.53</v>
      </c>
    </row>
    <row r="2341" spans="3:13" x14ac:dyDescent="0.25">
      <c r="C2341" s="15">
        <f t="shared" si="64"/>
        <v>43830</v>
      </c>
      <c r="D2341" s="35">
        <v>43809</v>
      </c>
      <c r="E2341" s="36">
        <v>315925.2</v>
      </c>
      <c r="F2341" s="36">
        <v>86186.72</v>
      </c>
      <c r="G2341" s="36">
        <v>229738.4</v>
      </c>
      <c r="H2341" s="36">
        <v>183</v>
      </c>
      <c r="I2341" s="36">
        <v>16.664999999999999</v>
      </c>
      <c r="J2341" s="36">
        <v>16.596</v>
      </c>
      <c r="K2341" s="36">
        <v>574.61</v>
      </c>
      <c r="L2341" s="36">
        <v>577.19000000000005</v>
      </c>
      <c r="M2341" s="36">
        <v>574.61</v>
      </c>
    </row>
    <row r="2342" spans="3:13" x14ac:dyDescent="0.25">
      <c r="C2342" s="15">
        <f t="shared" si="64"/>
        <v>43830</v>
      </c>
      <c r="D2342" s="35">
        <v>43808</v>
      </c>
      <c r="E2342" s="36">
        <v>314780.79999999999</v>
      </c>
      <c r="F2342" s="36">
        <v>85060.95</v>
      </c>
      <c r="G2342" s="36">
        <v>229719.9</v>
      </c>
      <c r="H2342" s="36">
        <v>138</v>
      </c>
      <c r="I2342" s="36">
        <v>16.606300000000001</v>
      </c>
      <c r="J2342" s="36">
        <v>16.532</v>
      </c>
      <c r="K2342" s="36">
        <v>573.64</v>
      </c>
      <c r="L2342" s="36">
        <v>577.19000000000005</v>
      </c>
      <c r="M2342" s="36">
        <v>573.64</v>
      </c>
    </row>
    <row r="2343" spans="3:13" x14ac:dyDescent="0.25">
      <c r="C2343" s="15">
        <f t="shared" si="64"/>
        <v>43830</v>
      </c>
      <c r="D2343" s="35">
        <v>43807</v>
      </c>
      <c r="E2343" s="36">
        <v>314537.40000000002</v>
      </c>
      <c r="F2343" s="36">
        <v>85051.22</v>
      </c>
      <c r="G2343" s="36">
        <v>229486.2</v>
      </c>
      <c r="H2343" s="36">
        <v>0</v>
      </c>
      <c r="I2343" s="36">
        <v>16.576499999999999</v>
      </c>
      <c r="J2343" s="36">
        <v>16.481000000000002</v>
      </c>
      <c r="K2343" s="36">
        <v>581.91999999999996</v>
      </c>
      <c r="L2343" s="36">
        <v>587.17999999999995</v>
      </c>
      <c r="M2343" s="36">
        <v>581.91999999999996</v>
      </c>
    </row>
    <row r="2344" spans="3:13" x14ac:dyDescent="0.25">
      <c r="C2344" s="15">
        <f t="shared" si="64"/>
        <v>43830</v>
      </c>
      <c r="D2344" s="35">
        <v>43806</v>
      </c>
      <c r="E2344" s="36">
        <v>314537.40000000002</v>
      </c>
      <c r="F2344" s="36">
        <v>85051.22</v>
      </c>
      <c r="G2344" s="36">
        <v>229486.2</v>
      </c>
      <c r="H2344" s="36">
        <v>0</v>
      </c>
      <c r="I2344" s="36">
        <v>16.576499999999999</v>
      </c>
      <c r="J2344" s="36">
        <v>16.481000000000002</v>
      </c>
      <c r="K2344" s="36">
        <v>581.91999999999996</v>
      </c>
      <c r="L2344" s="36">
        <v>587.17999999999995</v>
      </c>
      <c r="M2344" s="36">
        <v>581.91999999999996</v>
      </c>
    </row>
    <row r="2345" spans="3:13" x14ac:dyDescent="0.25">
      <c r="C2345" s="15">
        <f t="shared" si="64"/>
        <v>43830</v>
      </c>
      <c r="D2345" s="35">
        <v>43805</v>
      </c>
      <c r="E2345" s="36">
        <v>314537.40000000002</v>
      </c>
      <c r="F2345" s="36">
        <v>85051.22</v>
      </c>
      <c r="G2345" s="36">
        <v>229486.2</v>
      </c>
      <c r="H2345" s="36">
        <v>29</v>
      </c>
      <c r="I2345" s="36">
        <v>16.576499999999999</v>
      </c>
      <c r="J2345" s="36">
        <v>16.481000000000002</v>
      </c>
      <c r="K2345" s="36">
        <v>581.91999999999996</v>
      </c>
      <c r="L2345" s="36">
        <v>587.17999999999995</v>
      </c>
      <c r="M2345" s="36">
        <v>581.91999999999996</v>
      </c>
    </row>
    <row r="2346" spans="3:13" x14ac:dyDescent="0.25">
      <c r="C2346" s="15">
        <f t="shared" si="64"/>
        <v>43830</v>
      </c>
      <c r="D2346" s="35">
        <v>43804</v>
      </c>
      <c r="E2346" s="36">
        <v>315169.59999999998</v>
      </c>
      <c r="F2346" s="36">
        <v>85041.08</v>
      </c>
      <c r="G2346" s="36">
        <v>230128.5</v>
      </c>
      <c r="H2346" s="36">
        <v>61</v>
      </c>
      <c r="I2346" s="36">
        <v>16.9665</v>
      </c>
      <c r="J2346" s="36">
        <v>16.942</v>
      </c>
      <c r="K2346" s="36">
        <v>585.11</v>
      </c>
      <c r="L2346" s="36">
        <v>589.65</v>
      </c>
      <c r="M2346" s="36">
        <v>585.11</v>
      </c>
    </row>
    <row r="2347" spans="3:13" x14ac:dyDescent="0.25">
      <c r="C2347" s="15">
        <f t="shared" si="64"/>
        <v>43830</v>
      </c>
      <c r="D2347" s="35">
        <v>43803</v>
      </c>
      <c r="E2347" s="36">
        <v>314450.40000000002</v>
      </c>
      <c r="F2347" s="36">
        <v>83588.639999999999</v>
      </c>
      <c r="G2347" s="36">
        <v>230861.8</v>
      </c>
      <c r="H2347" s="36">
        <v>161</v>
      </c>
      <c r="I2347" s="36">
        <v>16.855699999999999</v>
      </c>
      <c r="J2347" s="36">
        <v>16.797000000000001</v>
      </c>
      <c r="K2347" s="36">
        <v>595.75</v>
      </c>
      <c r="L2347" s="36">
        <v>599.58000000000004</v>
      </c>
      <c r="M2347" s="36">
        <v>595.75</v>
      </c>
    </row>
    <row r="2348" spans="3:13" x14ac:dyDescent="0.25">
      <c r="C2348" s="15">
        <f t="shared" si="64"/>
        <v>43830</v>
      </c>
      <c r="D2348" s="35">
        <v>43802</v>
      </c>
      <c r="E2348" s="36">
        <v>314491.09999999998</v>
      </c>
      <c r="F2348" s="36">
        <v>83377.58</v>
      </c>
      <c r="G2348" s="36">
        <v>231113.5</v>
      </c>
      <c r="H2348" s="36">
        <v>170</v>
      </c>
      <c r="I2348" s="36">
        <v>17.173300000000001</v>
      </c>
      <c r="J2348" s="36">
        <v>17.125</v>
      </c>
      <c r="K2348" s="36">
        <v>578.66</v>
      </c>
      <c r="L2348" s="36">
        <v>582.04999999999995</v>
      </c>
      <c r="M2348" s="36">
        <v>578.66</v>
      </c>
    </row>
    <row r="2349" spans="3:13" x14ac:dyDescent="0.25">
      <c r="C2349" s="15">
        <f t="shared" si="64"/>
        <v>43830</v>
      </c>
      <c r="D2349" s="35">
        <v>43801</v>
      </c>
      <c r="E2349" s="36">
        <v>314008</v>
      </c>
      <c r="F2349" s="36">
        <v>82777.37</v>
      </c>
      <c r="G2349" s="36">
        <v>231230.6</v>
      </c>
      <c r="H2349" s="36">
        <v>262</v>
      </c>
      <c r="I2349" s="36">
        <v>16.911999999999999</v>
      </c>
      <c r="J2349" s="36">
        <v>16.835999999999999</v>
      </c>
      <c r="K2349" s="36">
        <v>579.89</v>
      </c>
      <c r="L2349" s="36">
        <v>586.61</v>
      </c>
      <c r="M2349" s="36">
        <v>579.89</v>
      </c>
    </row>
    <row r="2350" spans="3:13" x14ac:dyDescent="0.25">
      <c r="C2350" s="15">
        <f t="shared" si="64"/>
        <v>43830</v>
      </c>
      <c r="D2350" s="35">
        <v>43800</v>
      </c>
      <c r="E2350" s="36">
        <v>313407.90000000002</v>
      </c>
      <c r="F2350" s="36">
        <v>82777.37</v>
      </c>
      <c r="G2350" s="36">
        <v>230630.5</v>
      </c>
      <c r="H2350" s="36">
        <v>0</v>
      </c>
      <c r="I2350" s="36">
        <v>17.03</v>
      </c>
      <c r="J2350" s="36">
        <v>16.969000000000001</v>
      </c>
      <c r="K2350" s="36">
        <v>581.58000000000004</v>
      </c>
      <c r="L2350" s="36">
        <v>586.61</v>
      </c>
      <c r="M2350" s="36">
        <v>581.58000000000004</v>
      </c>
    </row>
    <row r="2351" spans="3:13" x14ac:dyDescent="0.25">
      <c r="C2351" s="15">
        <f t="shared" si="64"/>
        <v>43799</v>
      </c>
      <c r="D2351" s="35">
        <v>43799</v>
      </c>
      <c r="E2351" s="36">
        <v>313407.90000000002</v>
      </c>
      <c r="F2351" s="36">
        <v>82777.37</v>
      </c>
      <c r="G2351" s="36">
        <v>230630.5</v>
      </c>
      <c r="H2351" s="36">
        <v>0</v>
      </c>
      <c r="I2351" s="36">
        <v>17.03</v>
      </c>
      <c r="J2351" s="36">
        <v>16.969000000000001</v>
      </c>
      <c r="K2351" s="36">
        <v>581.58000000000004</v>
      </c>
      <c r="L2351" s="36">
        <v>586.61</v>
      </c>
      <c r="M2351" s="36">
        <v>581.58000000000004</v>
      </c>
    </row>
    <row r="2352" spans="3:13" x14ac:dyDescent="0.25">
      <c r="C2352" s="15">
        <f t="shared" si="64"/>
        <v>43799</v>
      </c>
      <c r="D2352" s="35">
        <v>43798</v>
      </c>
      <c r="E2352" s="36">
        <v>313407.90000000002</v>
      </c>
      <c r="F2352" s="36">
        <v>82777.37</v>
      </c>
      <c r="G2352" s="36">
        <v>230630.5</v>
      </c>
      <c r="H2352" s="36">
        <v>1026</v>
      </c>
      <c r="I2352" s="36">
        <v>17.03</v>
      </c>
      <c r="J2352" s="36">
        <v>16.969000000000001</v>
      </c>
      <c r="K2352" s="36">
        <v>581.58000000000004</v>
      </c>
      <c r="L2352" s="36">
        <v>586.61</v>
      </c>
      <c r="M2352" s="36">
        <v>581.58000000000004</v>
      </c>
    </row>
    <row r="2353" spans="3:13" x14ac:dyDescent="0.25">
      <c r="C2353" s="15">
        <f t="shared" si="64"/>
        <v>43799</v>
      </c>
      <c r="D2353" s="35">
        <v>43797</v>
      </c>
      <c r="E2353" s="36">
        <v>313207</v>
      </c>
      <c r="F2353" s="36">
        <v>76899.539999999994</v>
      </c>
      <c r="G2353" s="36">
        <v>236307.5</v>
      </c>
      <c r="H2353" s="36">
        <v>0</v>
      </c>
      <c r="I2353" s="36">
        <v>16.920000000000002</v>
      </c>
      <c r="J2353" s="36">
        <v>16.911999999999999</v>
      </c>
      <c r="K2353" s="36">
        <v>581.21</v>
      </c>
      <c r="L2353" s="36">
        <v>586.61</v>
      </c>
      <c r="M2353" s="36">
        <v>581.21</v>
      </c>
    </row>
    <row r="2354" spans="3:13" x14ac:dyDescent="0.25">
      <c r="C2354" s="15">
        <f t="shared" si="64"/>
        <v>43799</v>
      </c>
      <c r="D2354" s="35">
        <v>43796</v>
      </c>
      <c r="E2354" s="36">
        <v>313207</v>
      </c>
      <c r="F2354" s="36">
        <v>76899.539999999994</v>
      </c>
      <c r="G2354" s="36">
        <v>236307.5</v>
      </c>
      <c r="H2354" s="36">
        <v>1085</v>
      </c>
      <c r="I2354" s="36">
        <v>16.9635</v>
      </c>
      <c r="J2354" s="36">
        <v>16.911999999999999</v>
      </c>
      <c r="K2354" s="36">
        <v>583.72</v>
      </c>
      <c r="L2354" s="36">
        <v>587.41999999999996</v>
      </c>
      <c r="M2354" s="36">
        <v>583.72</v>
      </c>
    </row>
    <row r="2355" spans="3:13" x14ac:dyDescent="0.25">
      <c r="C2355" s="15">
        <f t="shared" si="64"/>
        <v>43799</v>
      </c>
      <c r="D2355" s="35">
        <v>43795</v>
      </c>
      <c r="E2355" s="36">
        <v>314404.5</v>
      </c>
      <c r="F2355" s="36">
        <v>76983.210000000006</v>
      </c>
      <c r="G2355" s="36">
        <v>237421.3</v>
      </c>
      <c r="H2355" s="36">
        <v>0</v>
      </c>
      <c r="I2355" s="36">
        <v>17.076499999999999</v>
      </c>
      <c r="J2355" s="36">
        <v>17.045000000000002</v>
      </c>
      <c r="K2355" s="36">
        <v>579.65</v>
      </c>
      <c r="L2355" s="36">
        <v>583.64</v>
      </c>
      <c r="M2355" s="36">
        <v>579.65</v>
      </c>
    </row>
    <row r="2356" spans="3:13" x14ac:dyDescent="0.25">
      <c r="C2356" s="15">
        <f t="shared" si="64"/>
        <v>43799</v>
      </c>
      <c r="D2356" s="35">
        <v>43794</v>
      </c>
      <c r="E2356" s="36">
        <v>314404</v>
      </c>
      <c r="F2356" s="36">
        <v>77754.210000000006</v>
      </c>
      <c r="G2356" s="36">
        <v>236649.8</v>
      </c>
      <c r="H2356" s="36">
        <v>0</v>
      </c>
      <c r="I2356" s="36">
        <v>16.89</v>
      </c>
      <c r="J2356" s="36">
        <v>16.885999999999999</v>
      </c>
      <c r="K2356" s="36">
        <v>578.28</v>
      </c>
      <c r="L2356" s="36">
        <v>590.96</v>
      </c>
      <c r="M2356" s="36">
        <v>578.28</v>
      </c>
    </row>
    <row r="2357" spans="3:13" x14ac:dyDescent="0.25">
      <c r="C2357" s="15">
        <f t="shared" si="64"/>
        <v>43799</v>
      </c>
      <c r="D2357" s="35">
        <v>43793</v>
      </c>
      <c r="E2357" s="36">
        <v>316204.3</v>
      </c>
      <c r="F2357" s="36">
        <v>77754.210000000006</v>
      </c>
      <c r="G2357" s="36">
        <v>238450</v>
      </c>
      <c r="H2357" s="36">
        <v>0</v>
      </c>
      <c r="I2357" s="36">
        <v>17.021999999999998</v>
      </c>
      <c r="J2357" s="36">
        <v>17</v>
      </c>
      <c r="K2357" s="36">
        <v>584.73</v>
      </c>
      <c r="L2357" s="36">
        <v>590.96</v>
      </c>
      <c r="M2357" s="36">
        <v>584.73</v>
      </c>
    </row>
    <row r="2358" spans="3:13" x14ac:dyDescent="0.25">
      <c r="C2358" s="15">
        <f t="shared" si="64"/>
        <v>43799</v>
      </c>
      <c r="D2358" s="35">
        <v>43792</v>
      </c>
      <c r="E2358" s="36">
        <v>316204.3</v>
      </c>
      <c r="F2358" s="36">
        <v>77754.210000000006</v>
      </c>
      <c r="G2358" s="36">
        <v>238450</v>
      </c>
      <c r="H2358" s="36">
        <v>0</v>
      </c>
      <c r="I2358" s="36">
        <v>17.021999999999998</v>
      </c>
      <c r="J2358" s="36">
        <v>17</v>
      </c>
      <c r="K2358" s="36">
        <v>584.73</v>
      </c>
      <c r="L2358" s="36">
        <v>590.96</v>
      </c>
      <c r="M2358" s="36">
        <v>584.73</v>
      </c>
    </row>
    <row r="2359" spans="3:13" x14ac:dyDescent="0.25">
      <c r="C2359" s="15">
        <f t="shared" si="64"/>
        <v>43799</v>
      </c>
      <c r="D2359" s="35">
        <v>43791</v>
      </c>
      <c r="E2359" s="36">
        <v>316204.3</v>
      </c>
      <c r="F2359" s="36">
        <v>77754.210000000006</v>
      </c>
      <c r="G2359" s="36">
        <v>238450</v>
      </c>
      <c r="H2359" s="36">
        <v>0</v>
      </c>
      <c r="I2359" s="36">
        <v>17.021999999999998</v>
      </c>
      <c r="J2359" s="36">
        <v>17</v>
      </c>
      <c r="K2359" s="36">
        <v>584.73</v>
      </c>
      <c r="L2359" s="36">
        <v>590.96</v>
      </c>
      <c r="M2359" s="36">
        <v>584.73</v>
      </c>
    </row>
    <row r="2360" spans="3:13" x14ac:dyDescent="0.25">
      <c r="C2360" s="15">
        <f t="shared" si="64"/>
        <v>43799</v>
      </c>
      <c r="D2360" s="35">
        <v>43790</v>
      </c>
      <c r="E2360" s="36">
        <v>316718.2</v>
      </c>
      <c r="F2360" s="36">
        <v>77754.210000000006</v>
      </c>
      <c r="G2360" s="36">
        <v>238964</v>
      </c>
      <c r="H2360" s="36">
        <v>0</v>
      </c>
      <c r="I2360" s="36">
        <v>17.103999999999999</v>
      </c>
      <c r="J2360" s="36">
        <v>17.065000000000001</v>
      </c>
      <c r="K2360" s="36">
        <v>585.54999999999995</v>
      </c>
      <c r="L2360" s="36">
        <v>590.96</v>
      </c>
      <c r="M2360" s="36">
        <v>585.54999999999995</v>
      </c>
    </row>
    <row r="2361" spans="3:13" x14ac:dyDescent="0.25">
      <c r="C2361" s="15">
        <f t="shared" si="64"/>
        <v>43799</v>
      </c>
      <c r="D2361" s="35">
        <v>43789</v>
      </c>
      <c r="E2361" s="36">
        <v>315535.8</v>
      </c>
      <c r="F2361" s="36">
        <v>77754.210000000006</v>
      </c>
      <c r="G2361" s="36">
        <v>237781.6</v>
      </c>
      <c r="H2361" s="36">
        <v>0</v>
      </c>
      <c r="I2361" s="36">
        <v>17.151</v>
      </c>
      <c r="J2361" s="36">
        <v>17.114999999999998</v>
      </c>
      <c r="K2361" s="36">
        <v>585.86</v>
      </c>
      <c r="L2361" s="36">
        <v>586.15</v>
      </c>
      <c r="M2361" s="36">
        <v>585.86</v>
      </c>
    </row>
    <row r="2362" spans="3:13" x14ac:dyDescent="0.25">
      <c r="C2362" s="15">
        <f t="shared" si="64"/>
        <v>43799</v>
      </c>
      <c r="D2362" s="35">
        <v>43788</v>
      </c>
      <c r="E2362" s="36">
        <v>315535.8</v>
      </c>
      <c r="F2362" s="36">
        <v>77152.66</v>
      </c>
      <c r="G2362" s="36">
        <v>238383.1</v>
      </c>
      <c r="H2362" s="36">
        <v>0</v>
      </c>
      <c r="I2362" s="36">
        <v>17.151</v>
      </c>
      <c r="J2362" s="36">
        <v>17.117999999999999</v>
      </c>
      <c r="K2362" s="36">
        <v>587.11</v>
      </c>
      <c r="L2362" s="36">
        <v>587.59</v>
      </c>
      <c r="M2362" s="36">
        <v>587.11</v>
      </c>
    </row>
    <row r="2363" spans="3:13" x14ac:dyDescent="0.25">
      <c r="C2363" s="15">
        <f t="shared" si="64"/>
        <v>43799</v>
      </c>
      <c r="D2363" s="35">
        <v>43787</v>
      </c>
      <c r="E2363" s="36">
        <v>315604.90000000002</v>
      </c>
      <c r="F2363" s="36">
        <v>79228.42</v>
      </c>
      <c r="G2363" s="36">
        <v>236376.5</v>
      </c>
      <c r="H2363" s="36">
        <v>0</v>
      </c>
      <c r="I2363" s="36">
        <v>17.045999999999999</v>
      </c>
      <c r="J2363" s="36">
        <v>17</v>
      </c>
      <c r="K2363" s="36">
        <v>578.99</v>
      </c>
      <c r="L2363" s="36">
        <v>587.59</v>
      </c>
      <c r="M2363" s="36">
        <v>578.99</v>
      </c>
    </row>
    <row r="2364" spans="3:13" x14ac:dyDescent="0.25">
      <c r="C2364" s="15">
        <f t="shared" si="64"/>
        <v>43799</v>
      </c>
      <c r="D2364" s="35">
        <v>43786</v>
      </c>
      <c r="E2364" s="36">
        <v>315582.09999999998</v>
      </c>
      <c r="F2364" s="36">
        <v>79228.42</v>
      </c>
      <c r="G2364" s="36">
        <v>236353.7</v>
      </c>
      <c r="H2364" s="36">
        <v>0</v>
      </c>
      <c r="I2364" s="36">
        <v>16.962900000000001</v>
      </c>
      <c r="J2364" s="36">
        <v>16.948</v>
      </c>
      <c r="K2364" s="36">
        <v>579.73</v>
      </c>
      <c r="L2364" s="36">
        <v>587.59</v>
      </c>
      <c r="M2364" s="36">
        <v>579.73</v>
      </c>
    </row>
    <row r="2365" spans="3:13" x14ac:dyDescent="0.25">
      <c r="C2365" s="15">
        <f t="shared" si="64"/>
        <v>43799</v>
      </c>
      <c r="D2365" s="35">
        <v>43785</v>
      </c>
      <c r="E2365" s="36">
        <v>315582.09999999998</v>
      </c>
      <c r="F2365" s="36">
        <v>79228.42</v>
      </c>
      <c r="G2365" s="36">
        <v>236353.7</v>
      </c>
      <c r="H2365" s="36">
        <v>0</v>
      </c>
      <c r="I2365" s="36">
        <v>16.962900000000001</v>
      </c>
      <c r="J2365" s="36">
        <v>16.948</v>
      </c>
      <c r="K2365" s="36">
        <v>579.73</v>
      </c>
      <c r="L2365" s="36">
        <v>587.59</v>
      </c>
      <c r="M2365" s="36">
        <v>579.73</v>
      </c>
    </row>
    <row r="2366" spans="3:13" x14ac:dyDescent="0.25">
      <c r="C2366" s="15">
        <f t="shared" si="64"/>
        <v>43799</v>
      </c>
      <c r="D2366" s="35">
        <v>43784</v>
      </c>
      <c r="E2366" s="36">
        <v>315582.09999999998</v>
      </c>
      <c r="F2366" s="36">
        <v>79228.42</v>
      </c>
      <c r="G2366" s="36">
        <v>236353.7</v>
      </c>
      <c r="H2366" s="36">
        <v>6</v>
      </c>
      <c r="I2366" s="36">
        <v>16.962900000000001</v>
      </c>
      <c r="J2366" s="36">
        <v>16.948</v>
      </c>
      <c r="K2366" s="36">
        <v>579.73</v>
      </c>
      <c r="L2366" s="36">
        <v>587.59</v>
      </c>
      <c r="M2366" s="36">
        <v>579.73</v>
      </c>
    </row>
    <row r="2367" spans="3:13" x14ac:dyDescent="0.25">
      <c r="C2367" s="15">
        <f t="shared" si="64"/>
        <v>43799</v>
      </c>
      <c r="D2367" s="35">
        <v>43783</v>
      </c>
      <c r="E2367" s="36">
        <v>314484.59999999998</v>
      </c>
      <c r="F2367" s="36">
        <v>79203.89</v>
      </c>
      <c r="G2367" s="36">
        <v>235280.7</v>
      </c>
      <c r="H2367" s="36">
        <v>9</v>
      </c>
      <c r="I2367" s="36">
        <v>17.029499999999999</v>
      </c>
      <c r="J2367" s="36">
        <v>17.027999999999999</v>
      </c>
      <c r="K2367" s="36">
        <v>584.98</v>
      </c>
      <c r="L2367" s="36">
        <v>587.59</v>
      </c>
      <c r="M2367" s="36">
        <v>584.98</v>
      </c>
    </row>
    <row r="2368" spans="3:13" x14ac:dyDescent="0.25">
      <c r="C2368" s="15">
        <f t="shared" si="64"/>
        <v>43799</v>
      </c>
      <c r="D2368" s="35">
        <v>43782</v>
      </c>
      <c r="E2368" s="36">
        <v>313977.5</v>
      </c>
      <c r="F2368" s="36">
        <v>78580.990000000005</v>
      </c>
      <c r="G2368" s="36">
        <v>235396.5</v>
      </c>
      <c r="H2368" s="36">
        <v>7</v>
      </c>
      <c r="I2368" s="36">
        <v>16.974499999999999</v>
      </c>
      <c r="J2368" s="36">
        <v>16.913</v>
      </c>
      <c r="K2368" s="36">
        <v>584.46</v>
      </c>
      <c r="L2368" s="36">
        <v>587.59</v>
      </c>
      <c r="M2368" s="36">
        <v>584.46</v>
      </c>
    </row>
    <row r="2369" spans="3:13" x14ac:dyDescent="0.25">
      <c r="C2369" s="15">
        <f t="shared" si="64"/>
        <v>43799</v>
      </c>
      <c r="D2369" s="35">
        <v>43781</v>
      </c>
      <c r="E2369" s="36">
        <v>313943.8</v>
      </c>
      <c r="F2369" s="36">
        <v>78511.78</v>
      </c>
      <c r="G2369" s="36">
        <v>235432</v>
      </c>
      <c r="H2369" s="36">
        <v>27</v>
      </c>
      <c r="I2369" s="36">
        <v>16.7699</v>
      </c>
      <c r="J2369" s="36">
        <v>16.692</v>
      </c>
      <c r="K2369" s="36">
        <v>578.05999999999995</v>
      </c>
      <c r="L2369" s="36">
        <v>582.63</v>
      </c>
      <c r="M2369" s="36">
        <v>578.05999999999995</v>
      </c>
    </row>
    <row r="2370" spans="3:13" x14ac:dyDescent="0.25">
      <c r="C2370" s="15">
        <f t="shared" si="64"/>
        <v>43799</v>
      </c>
      <c r="D2370" s="35">
        <v>43780</v>
      </c>
      <c r="E2370" s="36">
        <v>314465.09999999998</v>
      </c>
      <c r="F2370" s="36">
        <v>78511.78</v>
      </c>
      <c r="G2370" s="36">
        <v>235953.3</v>
      </c>
      <c r="H2370" s="36">
        <v>5</v>
      </c>
      <c r="I2370" s="36">
        <v>16.859200000000001</v>
      </c>
      <c r="J2370" s="36">
        <v>16.802</v>
      </c>
      <c r="K2370" s="36">
        <v>580.55999999999995</v>
      </c>
      <c r="L2370" s="36">
        <v>584.69000000000005</v>
      </c>
      <c r="M2370" s="36">
        <v>580.55999999999995</v>
      </c>
    </row>
    <row r="2371" spans="3:13" x14ac:dyDescent="0.25">
      <c r="C2371" s="15">
        <f t="shared" si="64"/>
        <v>43799</v>
      </c>
      <c r="D2371" s="35">
        <v>43779</v>
      </c>
      <c r="E2371" s="36">
        <v>315176.3</v>
      </c>
      <c r="F2371" s="36">
        <v>78511.78</v>
      </c>
      <c r="G2371" s="36">
        <v>236664.5</v>
      </c>
      <c r="H2371" s="36">
        <v>0</v>
      </c>
      <c r="I2371" s="36">
        <v>16.814</v>
      </c>
      <c r="J2371" s="36">
        <v>16.823</v>
      </c>
      <c r="K2371" s="36">
        <v>585.9</v>
      </c>
      <c r="L2371" s="36">
        <v>589.61</v>
      </c>
      <c r="M2371" s="36">
        <v>585.9</v>
      </c>
    </row>
    <row r="2372" spans="3:13" x14ac:dyDescent="0.25">
      <c r="C2372" s="15">
        <f t="shared" si="64"/>
        <v>43799</v>
      </c>
      <c r="D2372" s="35">
        <v>43778</v>
      </c>
      <c r="E2372" s="36">
        <v>315176.3</v>
      </c>
      <c r="F2372" s="36">
        <v>78511.78</v>
      </c>
      <c r="G2372" s="36">
        <v>236664.5</v>
      </c>
      <c r="H2372" s="36">
        <v>0</v>
      </c>
      <c r="I2372" s="36">
        <v>16.814</v>
      </c>
      <c r="J2372" s="36">
        <v>16.823</v>
      </c>
      <c r="K2372" s="36">
        <v>585.9</v>
      </c>
      <c r="L2372" s="36">
        <v>589.61</v>
      </c>
      <c r="M2372" s="36">
        <v>585.9</v>
      </c>
    </row>
    <row r="2373" spans="3:13" x14ac:dyDescent="0.25">
      <c r="C2373" s="15">
        <f t="shared" si="64"/>
        <v>43799</v>
      </c>
      <c r="D2373" s="35">
        <v>43777</v>
      </c>
      <c r="E2373" s="36">
        <v>315176.3</v>
      </c>
      <c r="F2373" s="36">
        <v>78511.78</v>
      </c>
      <c r="G2373" s="36">
        <v>236664.5</v>
      </c>
      <c r="H2373" s="36">
        <v>30</v>
      </c>
      <c r="I2373" s="36">
        <v>16.814</v>
      </c>
      <c r="J2373" s="36">
        <v>16.823</v>
      </c>
      <c r="K2373" s="36">
        <v>585.9</v>
      </c>
      <c r="L2373" s="36">
        <v>589.61</v>
      </c>
      <c r="M2373" s="36">
        <v>585.9</v>
      </c>
    </row>
    <row r="2374" spans="3:13" x14ac:dyDescent="0.25">
      <c r="C2374" s="15">
        <f t="shared" si="64"/>
        <v>43799</v>
      </c>
      <c r="D2374" s="35">
        <v>43776</v>
      </c>
      <c r="E2374" s="36">
        <v>315073.2</v>
      </c>
      <c r="F2374" s="36">
        <v>78511.78</v>
      </c>
      <c r="G2374" s="36">
        <v>236561.4</v>
      </c>
      <c r="H2374" s="36">
        <v>3</v>
      </c>
      <c r="I2374" s="36">
        <v>17.108000000000001</v>
      </c>
      <c r="J2374" s="36">
        <v>17.010000000000002</v>
      </c>
      <c r="K2374" s="36">
        <v>606.73</v>
      </c>
      <c r="L2374" s="36">
        <v>613.17999999999995</v>
      </c>
      <c r="M2374" s="36">
        <v>606.73</v>
      </c>
    </row>
    <row r="2375" spans="3:13" x14ac:dyDescent="0.25">
      <c r="C2375" s="15">
        <f t="shared" si="64"/>
        <v>43799</v>
      </c>
      <c r="D2375" s="35">
        <v>43775</v>
      </c>
      <c r="E2375" s="36">
        <v>314578.59999999998</v>
      </c>
      <c r="F2375" s="36">
        <v>78511.78</v>
      </c>
      <c r="G2375" s="36">
        <v>236066.8</v>
      </c>
      <c r="H2375" s="36">
        <v>45</v>
      </c>
      <c r="I2375" s="36">
        <v>17.636700000000001</v>
      </c>
      <c r="J2375" s="36">
        <v>17.597999999999999</v>
      </c>
      <c r="K2375" s="36">
        <v>603.73</v>
      </c>
      <c r="L2375" s="36">
        <v>608.87</v>
      </c>
      <c r="M2375" s="36">
        <v>603.73</v>
      </c>
    </row>
    <row r="2376" spans="3:13" x14ac:dyDescent="0.25">
      <c r="C2376" s="15">
        <f t="shared" si="64"/>
        <v>43799</v>
      </c>
      <c r="D2376" s="35">
        <v>43774</v>
      </c>
      <c r="E2376" s="36">
        <v>314578.59999999998</v>
      </c>
      <c r="F2376" s="36">
        <v>78511.78</v>
      </c>
      <c r="G2376" s="36">
        <v>236066.8</v>
      </c>
      <c r="H2376" s="36">
        <v>1</v>
      </c>
      <c r="I2376" s="36">
        <v>17.578800000000001</v>
      </c>
      <c r="J2376" s="36">
        <v>17.568000000000001</v>
      </c>
      <c r="K2376" s="36">
        <v>620.28</v>
      </c>
      <c r="L2376" s="36">
        <v>625.85</v>
      </c>
      <c r="M2376" s="36">
        <v>620.28</v>
      </c>
    </row>
    <row r="2377" spans="3:13" x14ac:dyDescent="0.25">
      <c r="C2377" s="15">
        <f t="shared" si="64"/>
        <v>43799</v>
      </c>
      <c r="D2377" s="35">
        <v>43773</v>
      </c>
      <c r="E2377" s="36">
        <v>314694.8</v>
      </c>
      <c r="F2377" s="36">
        <v>78511.78</v>
      </c>
      <c r="G2377" s="36">
        <v>236183</v>
      </c>
      <c r="H2377" s="36">
        <v>10</v>
      </c>
      <c r="I2377" s="36">
        <v>18.057200000000002</v>
      </c>
      <c r="J2377" s="36">
        <v>18.065999999999999</v>
      </c>
      <c r="K2377" s="36">
        <v>621.29999999999995</v>
      </c>
      <c r="L2377" s="36">
        <v>625.85</v>
      </c>
      <c r="M2377" s="36">
        <v>621.29999999999995</v>
      </c>
    </row>
    <row r="2378" spans="3:13" x14ac:dyDescent="0.25">
      <c r="C2378" s="15">
        <f t="shared" si="64"/>
        <v>43799</v>
      </c>
      <c r="D2378" s="35">
        <v>43772</v>
      </c>
      <c r="E2378" s="36">
        <v>314933.59999999998</v>
      </c>
      <c r="F2378" s="36">
        <v>78511.78</v>
      </c>
      <c r="G2378" s="36">
        <v>236421.8</v>
      </c>
      <c r="H2378" s="36">
        <v>0</v>
      </c>
      <c r="I2378" s="36">
        <v>18.13</v>
      </c>
      <c r="J2378" s="36">
        <v>18.052</v>
      </c>
      <c r="K2378" s="36">
        <v>620.54</v>
      </c>
      <c r="L2378" s="36">
        <v>625.79</v>
      </c>
      <c r="M2378" s="36">
        <v>620.54</v>
      </c>
    </row>
    <row r="2379" spans="3:13" x14ac:dyDescent="0.25">
      <c r="C2379" s="15">
        <f t="shared" si="64"/>
        <v>43799</v>
      </c>
      <c r="D2379" s="35">
        <v>43771</v>
      </c>
      <c r="E2379" s="36">
        <v>314933.59999999998</v>
      </c>
      <c r="F2379" s="36">
        <v>78511.78</v>
      </c>
      <c r="G2379" s="36">
        <v>236421.8</v>
      </c>
      <c r="H2379" s="36">
        <v>0</v>
      </c>
      <c r="I2379" s="36">
        <v>18.13</v>
      </c>
      <c r="J2379" s="36">
        <v>18.052</v>
      </c>
      <c r="K2379" s="36">
        <v>620.54</v>
      </c>
      <c r="L2379" s="36">
        <v>625.79</v>
      </c>
      <c r="M2379" s="36">
        <v>620.54</v>
      </c>
    </row>
    <row r="2380" spans="3:13" x14ac:dyDescent="0.25">
      <c r="C2380" s="15">
        <f t="shared" si="64"/>
        <v>43799</v>
      </c>
      <c r="D2380" s="35">
        <v>43770</v>
      </c>
      <c r="E2380" s="36">
        <v>314933.59999999998</v>
      </c>
      <c r="F2380" s="36">
        <v>78511.78</v>
      </c>
      <c r="G2380" s="36">
        <v>236421.8</v>
      </c>
      <c r="H2380" s="36">
        <v>16</v>
      </c>
      <c r="I2380" s="36">
        <v>18.13</v>
      </c>
      <c r="J2380" s="36">
        <v>18.052</v>
      </c>
      <c r="K2380" s="36">
        <v>620.54</v>
      </c>
      <c r="L2380" s="36">
        <v>625.79</v>
      </c>
      <c r="M2380" s="36">
        <v>620.54</v>
      </c>
    </row>
    <row r="2381" spans="3:13" x14ac:dyDescent="0.25">
      <c r="C2381" s="15">
        <f t="shared" si="64"/>
        <v>43799</v>
      </c>
      <c r="D2381" s="35">
        <v>43769</v>
      </c>
      <c r="E2381" s="36">
        <v>315503.5</v>
      </c>
      <c r="F2381" s="36">
        <v>78511.78</v>
      </c>
      <c r="G2381" s="36">
        <v>236991.7</v>
      </c>
      <c r="H2381" s="36">
        <v>71</v>
      </c>
      <c r="I2381" s="36">
        <v>18.1065</v>
      </c>
      <c r="J2381" s="36">
        <v>18.067</v>
      </c>
      <c r="K2381" s="36">
        <v>616.73</v>
      </c>
      <c r="L2381" s="36">
        <v>625.79</v>
      </c>
      <c r="M2381" s="36">
        <v>616.73</v>
      </c>
    </row>
    <row r="2382" spans="3:13" x14ac:dyDescent="0.25">
      <c r="C2382" s="15">
        <f t="shared" si="64"/>
        <v>43799</v>
      </c>
      <c r="D2382" s="35">
        <v>43768</v>
      </c>
      <c r="E2382" s="36">
        <v>314982.3</v>
      </c>
      <c r="F2382" s="36">
        <v>77112.97</v>
      </c>
      <c r="G2382" s="36">
        <v>237869.3</v>
      </c>
      <c r="H2382" s="36">
        <v>302</v>
      </c>
      <c r="I2382" s="36">
        <v>17.86</v>
      </c>
      <c r="J2382" s="36">
        <v>17.867000000000001</v>
      </c>
      <c r="K2382" s="36">
        <v>613.71</v>
      </c>
      <c r="L2382" s="36">
        <v>625.79</v>
      </c>
      <c r="M2382" s="36">
        <v>613.71</v>
      </c>
    </row>
    <row r="2383" spans="3:13" x14ac:dyDescent="0.25">
      <c r="C2383" s="15">
        <f t="shared" si="64"/>
        <v>43769</v>
      </c>
      <c r="D2383" s="35">
        <v>43767</v>
      </c>
      <c r="E2383" s="36">
        <v>315083.2</v>
      </c>
      <c r="F2383" s="36">
        <v>77271.19</v>
      </c>
      <c r="G2383" s="36">
        <v>237812</v>
      </c>
      <c r="H2383" s="36">
        <v>20</v>
      </c>
      <c r="I2383" s="36">
        <v>17.812000000000001</v>
      </c>
      <c r="J2383" s="36">
        <v>17.831</v>
      </c>
      <c r="K2383" s="36">
        <v>611.4</v>
      </c>
      <c r="L2383" s="36">
        <v>625.79</v>
      </c>
      <c r="M2383" s="36">
        <v>611.4</v>
      </c>
    </row>
    <row r="2384" spans="3:13" x14ac:dyDescent="0.25">
      <c r="C2384" s="15">
        <f t="shared" si="64"/>
        <v>43769</v>
      </c>
      <c r="D2384" s="35">
        <v>43766</v>
      </c>
      <c r="E2384" s="36">
        <v>315122.3</v>
      </c>
      <c r="F2384" s="36">
        <v>77271.19</v>
      </c>
      <c r="G2384" s="36">
        <v>237851.1</v>
      </c>
      <c r="H2384" s="36">
        <v>61</v>
      </c>
      <c r="I2384" s="36">
        <v>17.849499999999999</v>
      </c>
      <c r="J2384" s="36">
        <v>17.876000000000001</v>
      </c>
      <c r="K2384" s="36">
        <v>621.4</v>
      </c>
      <c r="L2384" s="36">
        <v>625.79</v>
      </c>
      <c r="M2384" s="36">
        <v>621.4</v>
      </c>
    </row>
    <row r="2385" spans="3:13" x14ac:dyDescent="0.25">
      <c r="C2385" s="15">
        <f t="shared" si="64"/>
        <v>43769</v>
      </c>
      <c r="D2385" s="35">
        <v>43765</v>
      </c>
      <c r="E2385" s="36">
        <v>314960.09999999998</v>
      </c>
      <c r="F2385" s="36">
        <v>82659.56</v>
      </c>
      <c r="G2385" s="36">
        <v>232300.5</v>
      </c>
      <c r="H2385" s="36">
        <v>0</v>
      </c>
      <c r="I2385" s="36">
        <v>18.0395</v>
      </c>
      <c r="J2385" s="36">
        <v>17.925999999999998</v>
      </c>
      <c r="K2385" s="36">
        <v>620.32000000000005</v>
      </c>
      <c r="L2385" s="36">
        <v>624.71</v>
      </c>
      <c r="M2385" s="36">
        <v>620.32000000000005</v>
      </c>
    </row>
    <row r="2386" spans="3:13" x14ac:dyDescent="0.25">
      <c r="C2386" s="15">
        <f t="shared" si="64"/>
        <v>43769</v>
      </c>
      <c r="D2386" s="35">
        <v>43764</v>
      </c>
      <c r="E2386" s="36">
        <v>314960.09999999998</v>
      </c>
      <c r="F2386" s="36">
        <v>82659.56</v>
      </c>
      <c r="G2386" s="36">
        <v>232300.5</v>
      </c>
      <c r="H2386" s="36">
        <v>0</v>
      </c>
      <c r="I2386" s="36">
        <v>18.0395</v>
      </c>
      <c r="J2386" s="36">
        <v>17.925999999999998</v>
      </c>
      <c r="K2386" s="36">
        <v>620.32000000000005</v>
      </c>
      <c r="L2386" s="36">
        <v>624.71</v>
      </c>
      <c r="M2386" s="36">
        <v>620.32000000000005</v>
      </c>
    </row>
    <row r="2387" spans="3:13" x14ac:dyDescent="0.25">
      <c r="C2387" s="15">
        <f t="shared" si="64"/>
        <v>43769</v>
      </c>
      <c r="D2387" s="35">
        <v>43763</v>
      </c>
      <c r="E2387" s="36">
        <v>314960.09999999998</v>
      </c>
      <c r="F2387" s="36">
        <v>82659.56</v>
      </c>
      <c r="G2387" s="36">
        <v>232300.5</v>
      </c>
      <c r="H2387" s="36">
        <v>8</v>
      </c>
      <c r="I2387" s="36">
        <v>18.0395</v>
      </c>
      <c r="J2387" s="36">
        <v>17.925999999999998</v>
      </c>
      <c r="K2387" s="36">
        <v>620.32000000000005</v>
      </c>
      <c r="L2387" s="36">
        <v>624.71</v>
      </c>
      <c r="M2387" s="36">
        <v>620.32000000000005</v>
      </c>
    </row>
    <row r="2388" spans="3:13" x14ac:dyDescent="0.25">
      <c r="C2388" s="15">
        <f t="shared" si="64"/>
        <v>43769</v>
      </c>
      <c r="D2388" s="35">
        <v>43762</v>
      </c>
      <c r="E2388" s="36">
        <v>314994.59999999998</v>
      </c>
      <c r="F2388" s="36">
        <v>82659.56</v>
      </c>
      <c r="G2388" s="36">
        <v>232335</v>
      </c>
      <c r="H2388" s="36">
        <v>18</v>
      </c>
      <c r="I2388" s="36">
        <v>17.8095</v>
      </c>
      <c r="J2388" s="36">
        <v>17.803999999999998</v>
      </c>
      <c r="K2388" s="36">
        <v>603.61</v>
      </c>
      <c r="L2388" s="36">
        <v>610.15</v>
      </c>
      <c r="M2388" s="36">
        <v>603.61</v>
      </c>
    </row>
    <row r="2389" spans="3:13" x14ac:dyDescent="0.25">
      <c r="C2389" s="15">
        <f t="shared" si="64"/>
        <v>43769</v>
      </c>
      <c r="D2389" s="35">
        <v>43761</v>
      </c>
      <c r="E2389" s="36">
        <v>314426.59999999998</v>
      </c>
      <c r="F2389" s="36">
        <v>82793.45</v>
      </c>
      <c r="G2389" s="36">
        <v>231633.1</v>
      </c>
      <c r="H2389" s="36">
        <v>106</v>
      </c>
      <c r="I2389" s="36">
        <v>17.553000000000001</v>
      </c>
      <c r="J2389" s="36">
        <v>17.579999999999998</v>
      </c>
      <c r="K2389" s="36">
        <v>606.17999999999995</v>
      </c>
      <c r="L2389" s="36">
        <v>610.15</v>
      </c>
      <c r="M2389" s="36">
        <v>606.17999999999995</v>
      </c>
    </row>
    <row r="2390" spans="3:13" x14ac:dyDescent="0.25">
      <c r="C2390" s="15">
        <f t="shared" si="64"/>
        <v>43769</v>
      </c>
      <c r="D2390" s="35">
        <v>43760</v>
      </c>
      <c r="E2390" s="36">
        <v>314540.90000000002</v>
      </c>
      <c r="F2390" s="36">
        <v>82793.45</v>
      </c>
      <c r="G2390" s="36">
        <v>231747.4</v>
      </c>
      <c r="H2390" s="36">
        <v>40</v>
      </c>
      <c r="I2390" s="36">
        <v>17.522500000000001</v>
      </c>
      <c r="J2390" s="36">
        <v>17.5</v>
      </c>
      <c r="K2390" s="36">
        <v>605.47</v>
      </c>
      <c r="L2390" s="36">
        <v>603.35</v>
      </c>
      <c r="M2390" s="36">
        <v>605.47</v>
      </c>
    </row>
    <row r="2391" spans="3:13" x14ac:dyDescent="0.25">
      <c r="C2391" s="15">
        <f t="shared" si="64"/>
        <v>43769</v>
      </c>
      <c r="D2391" s="35">
        <v>43759</v>
      </c>
      <c r="E2391" s="36">
        <v>314534.2</v>
      </c>
      <c r="F2391" s="36">
        <v>82793.45</v>
      </c>
      <c r="G2391" s="36">
        <v>231740.7</v>
      </c>
      <c r="H2391" s="36">
        <v>16</v>
      </c>
      <c r="I2391" s="36">
        <v>17.561</v>
      </c>
      <c r="J2391" s="36">
        <v>17.602</v>
      </c>
      <c r="K2391" s="36">
        <v>610.05999999999995</v>
      </c>
      <c r="L2391" s="36">
        <v>603.35</v>
      </c>
      <c r="M2391" s="36">
        <v>610.05999999999995</v>
      </c>
    </row>
    <row r="2392" spans="3:13" x14ac:dyDescent="0.25">
      <c r="C2392" s="15">
        <f t="shared" si="64"/>
        <v>43769</v>
      </c>
      <c r="D2392" s="35">
        <v>43758</v>
      </c>
      <c r="E2392" s="36">
        <v>314299.7</v>
      </c>
      <c r="F2392" s="36">
        <v>82476.490000000005</v>
      </c>
      <c r="G2392" s="36">
        <v>231823.1</v>
      </c>
      <c r="H2392" s="36">
        <v>0</v>
      </c>
      <c r="I2392" s="36">
        <v>17.552499999999998</v>
      </c>
      <c r="J2392" s="36">
        <v>17.577999999999999</v>
      </c>
      <c r="K2392" s="36">
        <v>602.67999999999995</v>
      </c>
      <c r="L2392" s="36">
        <v>603.35</v>
      </c>
      <c r="M2392" s="36">
        <v>602.67999999999995</v>
      </c>
    </row>
    <row r="2393" spans="3:13" x14ac:dyDescent="0.25">
      <c r="C2393" s="15">
        <f t="shared" si="64"/>
        <v>43769</v>
      </c>
      <c r="D2393" s="35">
        <v>43757</v>
      </c>
      <c r="E2393" s="36">
        <v>314299.7</v>
      </c>
      <c r="F2393" s="36">
        <v>82476.490000000005</v>
      </c>
      <c r="G2393" s="36">
        <v>231823.1</v>
      </c>
      <c r="H2393" s="36">
        <v>0</v>
      </c>
      <c r="I2393" s="36">
        <v>17.552499999999998</v>
      </c>
      <c r="J2393" s="36">
        <v>17.577999999999999</v>
      </c>
      <c r="K2393" s="36">
        <v>602.67999999999995</v>
      </c>
      <c r="L2393" s="36">
        <v>603.35</v>
      </c>
      <c r="M2393" s="36">
        <v>602.67999999999995</v>
      </c>
    </row>
    <row r="2394" spans="3:13" x14ac:dyDescent="0.25">
      <c r="C2394" s="15">
        <f t="shared" si="64"/>
        <v>43769</v>
      </c>
      <c r="D2394" s="35">
        <v>43756</v>
      </c>
      <c r="E2394" s="36">
        <v>314299.7</v>
      </c>
      <c r="F2394" s="36">
        <v>82476.490000000005</v>
      </c>
      <c r="G2394" s="36">
        <v>231823.1</v>
      </c>
      <c r="H2394" s="36">
        <v>29</v>
      </c>
      <c r="I2394" s="36">
        <v>17.552499999999998</v>
      </c>
      <c r="J2394" s="36">
        <v>17.577999999999999</v>
      </c>
      <c r="K2394" s="36">
        <v>602.67999999999995</v>
      </c>
      <c r="L2394" s="36">
        <v>603.35</v>
      </c>
      <c r="M2394" s="36">
        <v>602.67999999999995</v>
      </c>
    </row>
    <row r="2395" spans="3:13" x14ac:dyDescent="0.25">
      <c r="C2395" s="15">
        <f t="shared" si="64"/>
        <v>43769</v>
      </c>
      <c r="D2395" s="35">
        <v>43755</v>
      </c>
      <c r="E2395" s="36">
        <v>314030.90000000002</v>
      </c>
      <c r="F2395" s="36">
        <v>81635.8</v>
      </c>
      <c r="G2395" s="36">
        <v>232395.1</v>
      </c>
      <c r="H2395" s="36">
        <v>175</v>
      </c>
      <c r="I2395" s="36">
        <v>17.548999999999999</v>
      </c>
      <c r="J2395" s="36">
        <v>17.611999999999998</v>
      </c>
      <c r="K2395" s="36">
        <v>602.05999999999995</v>
      </c>
      <c r="L2395" s="36">
        <v>603.35</v>
      </c>
      <c r="M2395" s="36">
        <v>602.05999999999995</v>
      </c>
    </row>
    <row r="2396" spans="3:13" x14ac:dyDescent="0.25">
      <c r="C2396" s="15">
        <f t="shared" si="64"/>
        <v>43769</v>
      </c>
      <c r="D2396" s="35">
        <v>43754</v>
      </c>
      <c r="E2396" s="36">
        <v>314035.09999999998</v>
      </c>
      <c r="F2396" s="36">
        <v>81424.479999999996</v>
      </c>
      <c r="G2396" s="36">
        <v>232610.6</v>
      </c>
      <c r="H2396" s="36">
        <v>48</v>
      </c>
      <c r="I2396" s="36">
        <v>17.400500000000001</v>
      </c>
      <c r="J2396" s="36">
        <v>17.427</v>
      </c>
      <c r="K2396" s="36">
        <v>596.16</v>
      </c>
      <c r="L2396" s="36">
        <v>603.35</v>
      </c>
      <c r="M2396" s="36">
        <v>596.16</v>
      </c>
    </row>
    <row r="2397" spans="3:13" x14ac:dyDescent="0.25">
      <c r="C2397" s="15">
        <f t="shared" si="64"/>
        <v>43769</v>
      </c>
      <c r="D2397" s="35">
        <v>43753</v>
      </c>
      <c r="E2397" s="36">
        <v>314712.40000000002</v>
      </c>
      <c r="F2397" s="36">
        <v>80821.63</v>
      </c>
      <c r="G2397" s="36">
        <v>233890.8</v>
      </c>
      <c r="H2397" s="36">
        <v>19</v>
      </c>
      <c r="I2397" s="36">
        <v>17.413699999999999</v>
      </c>
      <c r="J2397" s="36">
        <v>17.384</v>
      </c>
      <c r="K2397" s="36">
        <v>605.91999999999996</v>
      </c>
      <c r="L2397" s="36">
        <v>599.77</v>
      </c>
      <c r="M2397" s="36">
        <v>605.91999999999996</v>
      </c>
    </row>
    <row r="2398" spans="3:13" x14ac:dyDescent="0.25">
      <c r="C2398" s="15">
        <f t="shared" ref="C2398:C2461" si="65">IFERROR(IF(DAY(D2398)=1,EOMONTH(D2398,0),IF(AND(EOMONTH(D2398,0)+1-D2398&lt;=3,(H2398-AVERAGE(H2399:H2408))/_xlfn.STDEV.S(H2399:H2408)&gt;3),EOMONTH(D2398,1),C2399)),C2399)</f>
        <v>43769</v>
      </c>
      <c r="D2398" s="35">
        <v>43752</v>
      </c>
      <c r="E2398" s="36">
        <v>313522.8</v>
      </c>
      <c r="F2398" s="36">
        <v>80486.38</v>
      </c>
      <c r="G2398" s="36">
        <v>233036.4</v>
      </c>
      <c r="H2398" s="36">
        <v>68</v>
      </c>
      <c r="I2398" s="36">
        <v>17.655799999999999</v>
      </c>
      <c r="J2398" s="36">
        <v>17.71</v>
      </c>
      <c r="K2398" s="36">
        <v>605.44000000000005</v>
      </c>
      <c r="L2398" s="36">
        <v>599.77</v>
      </c>
      <c r="M2398" s="36">
        <v>605.44000000000005</v>
      </c>
    </row>
    <row r="2399" spans="3:13" x14ac:dyDescent="0.25">
      <c r="C2399" s="15">
        <f t="shared" si="65"/>
        <v>43769</v>
      </c>
      <c r="D2399" s="35">
        <v>43751</v>
      </c>
      <c r="E2399" s="36">
        <v>314111.2</v>
      </c>
      <c r="F2399" s="36">
        <v>80486.38</v>
      </c>
      <c r="G2399" s="36">
        <v>233624.8</v>
      </c>
      <c r="H2399" s="36">
        <v>0</v>
      </c>
      <c r="I2399" s="36">
        <v>17.5413</v>
      </c>
      <c r="J2399" s="36">
        <v>17.544</v>
      </c>
      <c r="K2399" s="36">
        <v>610.16999999999996</v>
      </c>
      <c r="L2399" s="36">
        <v>599.77</v>
      </c>
      <c r="M2399" s="36">
        <v>610.16999999999996</v>
      </c>
    </row>
    <row r="2400" spans="3:13" x14ac:dyDescent="0.25">
      <c r="C2400" s="15">
        <f t="shared" si="65"/>
        <v>43769</v>
      </c>
      <c r="D2400" s="35">
        <v>43750</v>
      </c>
      <c r="E2400" s="36">
        <v>314111.2</v>
      </c>
      <c r="F2400" s="36">
        <v>80486.38</v>
      </c>
      <c r="G2400" s="36">
        <v>233624.8</v>
      </c>
      <c r="H2400" s="36">
        <v>0</v>
      </c>
      <c r="I2400" s="36">
        <v>17.5413</v>
      </c>
      <c r="J2400" s="36">
        <v>17.544</v>
      </c>
      <c r="K2400" s="36">
        <v>610.16999999999996</v>
      </c>
      <c r="L2400" s="36">
        <v>599.77</v>
      </c>
      <c r="M2400" s="36">
        <v>610.16999999999996</v>
      </c>
    </row>
    <row r="2401" spans="3:13" x14ac:dyDescent="0.25">
      <c r="C2401" s="15">
        <f t="shared" si="65"/>
        <v>43769</v>
      </c>
      <c r="D2401" s="35">
        <v>43749</v>
      </c>
      <c r="E2401" s="36">
        <v>314111.2</v>
      </c>
      <c r="F2401" s="36">
        <v>80486.38</v>
      </c>
      <c r="G2401" s="36">
        <v>233624.8</v>
      </c>
      <c r="H2401" s="36">
        <v>0</v>
      </c>
      <c r="I2401" s="36">
        <v>17.5413</v>
      </c>
      <c r="J2401" s="36">
        <v>17.544</v>
      </c>
      <c r="K2401" s="36">
        <v>610.16999999999996</v>
      </c>
      <c r="L2401" s="36">
        <v>599.77</v>
      </c>
      <c r="M2401" s="36">
        <v>610.16999999999996</v>
      </c>
    </row>
    <row r="2402" spans="3:13" x14ac:dyDescent="0.25">
      <c r="C2402" s="15">
        <f t="shared" si="65"/>
        <v>43769</v>
      </c>
      <c r="D2402" s="35">
        <v>43748</v>
      </c>
      <c r="E2402" s="36">
        <v>315402.8</v>
      </c>
      <c r="F2402" s="36">
        <v>80486.38</v>
      </c>
      <c r="G2402" s="36">
        <v>234916.5</v>
      </c>
      <c r="H2402" s="36">
        <v>0</v>
      </c>
      <c r="I2402" s="36">
        <v>17.5138</v>
      </c>
      <c r="J2402" s="36">
        <v>17.602</v>
      </c>
      <c r="K2402" s="36">
        <v>610.41</v>
      </c>
      <c r="L2402" s="36">
        <v>599.77</v>
      </c>
      <c r="M2402" s="36">
        <v>610.41</v>
      </c>
    </row>
    <row r="2403" spans="3:13" x14ac:dyDescent="0.25">
      <c r="C2403" s="15">
        <f t="shared" si="65"/>
        <v>43769</v>
      </c>
      <c r="D2403" s="35">
        <v>43747</v>
      </c>
      <c r="E2403" s="36">
        <v>315331.20000000001</v>
      </c>
      <c r="F2403" s="36">
        <v>79885.990000000005</v>
      </c>
      <c r="G2403" s="36">
        <v>235445.2</v>
      </c>
      <c r="H2403" s="36">
        <v>2</v>
      </c>
      <c r="I2403" s="36">
        <v>17.734000000000002</v>
      </c>
      <c r="J2403" s="36">
        <v>17.809999999999999</v>
      </c>
      <c r="K2403" s="36">
        <v>616.9</v>
      </c>
      <c r="L2403" s="36">
        <v>599.77</v>
      </c>
      <c r="M2403" s="36">
        <v>616.9</v>
      </c>
    </row>
    <row r="2404" spans="3:13" x14ac:dyDescent="0.25">
      <c r="C2404" s="15">
        <f t="shared" si="65"/>
        <v>43769</v>
      </c>
      <c r="D2404" s="35">
        <v>43746</v>
      </c>
      <c r="E2404" s="36">
        <v>314640.09999999998</v>
      </c>
      <c r="F2404" s="36">
        <v>78896.63</v>
      </c>
      <c r="G2404" s="36">
        <v>235743.4</v>
      </c>
      <c r="H2404" s="36">
        <v>2</v>
      </c>
      <c r="I2404" s="36">
        <v>17.733000000000001</v>
      </c>
      <c r="J2404" s="36">
        <v>17.7</v>
      </c>
      <c r="K2404" s="36">
        <v>596.54999999999995</v>
      </c>
      <c r="L2404" s="36">
        <v>599.77</v>
      </c>
      <c r="M2404" s="36">
        <v>596.54999999999995</v>
      </c>
    </row>
    <row r="2405" spans="3:13" x14ac:dyDescent="0.25">
      <c r="C2405" s="15">
        <f t="shared" si="65"/>
        <v>43769</v>
      </c>
      <c r="D2405" s="35">
        <v>43745</v>
      </c>
      <c r="E2405" s="36">
        <v>313695</v>
      </c>
      <c r="F2405" s="36">
        <v>78385.08</v>
      </c>
      <c r="G2405" s="36">
        <v>235310</v>
      </c>
      <c r="H2405" s="36">
        <v>7</v>
      </c>
      <c r="I2405" s="36">
        <v>17.438800000000001</v>
      </c>
      <c r="J2405" s="36">
        <v>17.54</v>
      </c>
      <c r="K2405" s="36">
        <v>592.86</v>
      </c>
      <c r="L2405" s="36">
        <v>621.79</v>
      </c>
      <c r="M2405" s="36">
        <v>592.86</v>
      </c>
    </row>
    <row r="2406" spans="3:13" x14ac:dyDescent="0.25">
      <c r="C2406" s="15">
        <f t="shared" si="65"/>
        <v>43769</v>
      </c>
      <c r="D2406" s="35">
        <v>43744</v>
      </c>
      <c r="E2406" s="36">
        <v>315115.8</v>
      </c>
      <c r="F2406" s="36">
        <v>78385.08</v>
      </c>
      <c r="G2406" s="36">
        <v>236730.7</v>
      </c>
      <c r="H2406" s="36">
        <v>0</v>
      </c>
      <c r="I2406" s="36">
        <v>17.547999999999998</v>
      </c>
      <c r="J2406" s="36">
        <v>17.625</v>
      </c>
      <c r="K2406" s="36">
        <v>592.86</v>
      </c>
      <c r="L2406" s="36">
        <v>621.79</v>
      </c>
      <c r="M2406" s="36">
        <v>592.86</v>
      </c>
    </row>
    <row r="2407" spans="3:13" x14ac:dyDescent="0.25">
      <c r="C2407" s="15">
        <f t="shared" si="65"/>
        <v>43769</v>
      </c>
      <c r="D2407" s="35">
        <v>43743</v>
      </c>
      <c r="E2407" s="36">
        <v>315115.8</v>
      </c>
      <c r="F2407" s="36">
        <v>78385.08</v>
      </c>
      <c r="G2407" s="36">
        <v>236730.7</v>
      </c>
      <c r="H2407" s="36">
        <v>0</v>
      </c>
      <c r="I2407" s="36">
        <v>17.547999999999998</v>
      </c>
      <c r="J2407" s="36">
        <v>17.625</v>
      </c>
      <c r="K2407" s="36">
        <v>592.86</v>
      </c>
      <c r="L2407" s="36">
        <v>621.79</v>
      </c>
      <c r="M2407" s="36">
        <v>592.86</v>
      </c>
    </row>
    <row r="2408" spans="3:13" x14ac:dyDescent="0.25">
      <c r="C2408" s="15">
        <f t="shared" si="65"/>
        <v>43769</v>
      </c>
      <c r="D2408" s="35">
        <v>43742</v>
      </c>
      <c r="E2408" s="36">
        <v>315115.8</v>
      </c>
      <c r="F2408" s="36">
        <v>78385.08</v>
      </c>
      <c r="G2408" s="36">
        <v>236730.7</v>
      </c>
      <c r="H2408" s="36">
        <v>24</v>
      </c>
      <c r="I2408" s="36">
        <v>17.547999999999998</v>
      </c>
      <c r="J2408" s="36">
        <v>17.625</v>
      </c>
      <c r="K2408" s="36">
        <v>592.86</v>
      </c>
      <c r="L2408" s="36">
        <v>621.79</v>
      </c>
      <c r="M2408" s="36">
        <v>592.86</v>
      </c>
    </row>
    <row r="2409" spans="3:13" x14ac:dyDescent="0.25">
      <c r="C2409" s="15">
        <f t="shared" si="65"/>
        <v>43769</v>
      </c>
      <c r="D2409" s="35">
        <v>43741</v>
      </c>
      <c r="E2409" s="36">
        <v>314227.8</v>
      </c>
      <c r="F2409" s="36">
        <v>77826.14</v>
      </c>
      <c r="G2409" s="36">
        <v>236401.7</v>
      </c>
      <c r="H2409" s="36">
        <v>108</v>
      </c>
      <c r="I2409" s="36">
        <v>17.559999999999999</v>
      </c>
      <c r="J2409" s="36">
        <v>17.675999999999998</v>
      </c>
      <c r="K2409" s="36">
        <v>592.86</v>
      </c>
      <c r="L2409" s="36">
        <v>621.79</v>
      </c>
      <c r="M2409" s="36">
        <v>592.86</v>
      </c>
    </row>
    <row r="2410" spans="3:13" x14ac:dyDescent="0.25">
      <c r="C2410" s="15">
        <f t="shared" si="65"/>
        <v>43769</v>
      </c>
      <c r="D2410" s="35">
        <v>43740</v>
      </c>
      <c r="E2410" s="36">
        <v>315331</v>
      </c>
      <c r="F2410" s="36">
        <v>77826.14</v>
      </c>
      <c r="G2410" s="36">
        <v>237504.9</v>
      </c>
      <c r="H2410" s="36">
        <v>13</v>
      </c>
      <c r="I2410" s="36">
        <v>17.559999999999999</v>
      </c>
      <c r="J2410" s="36">
        <v>17.683</v>
      </c>
      <c r="K2410" s="36">
        <v>592.86</v>
      </c>
      <c r="L2410" s="36">
        <v>621.79</v>
      </c>
      <c r="M2410" s="36">
        <v>592.86</v>
      </c>
    </row>
    <row r="2411" spans="3:13" x14ac:dyDescent="0.25">
      <c r="C2411" s="15">
        <f t="shared" si="65"/>
        <v>43769</v>
      </c>
      <c r="D2411" s="35">
        <v>43739</v>
      </c>
      <c r="E2411" s="36">
        <v>314196.8</v>
      </c>
      <c r="F2411" s="36">
        <v>76713.56</v>
      </c>
      <c r="G2411" s="36">
        <v>237483.2</v>
      </c>
      <c r="H2411" s="36">
        <v>63</v>
      </c>
      <c r="I2411" s="36">
        <v>17.235499999999998</v>
      </c>
      <c r="J2411" s="36">
        <v>17.302</v>
      </c>
      <c r="K2411" s="36">
        <v>592.86</v>
      </c>
      <c r="L2411" s="36">
        <v>621.79</v>
      </c>
      <c r="M2411" s="36">
        <v>592.86</v>
      </c>
    </row>
    <row r="2412" spans="3:13" x14ac:dyDescent="0.25">
      <c r="C2412" s="15">
        <f t="shared" si="65"/>
        <v>43769</v>
      </c>
      <c r="D2412" s="35">
        <v>43738</v>
      </c>
      <c r="E2412" s="36">
        <v>313602.8</v>
      </c>
      <c r="F2412" s="36">
        <v>76314.539999999994</v>
      </c>
      <c r="G2412" s="36">
        <v>237288.3</v>
      </c>
      <c r="H2412" s="36">
        <v>585</v>
      </c>
      <c r="I2412" s="36">
        <v>16.995799999999999</v>
      </c>
      <c r="J2412" s="36">
        <v>16.998000000000001</v>
      </c>
      <c r="K2412" s="36">
        <v>592.86</v>
      </c>
      <c r="L2412" s="36">
        <v>621.79</v>
      </c>
      <c r="M2412" s="36">
        <v>592.86</v>
      </c>
    </row>
    <row r="2413" spans="3:13" x14ac:dyDescent="0.25">
      <c r="C2413" s="15">
        <f t="shared" si="65"/>
        <v>43738</v>
      </c>
      <c r="D2413" s="35">
        <v>43737</v>
      </c>
      <c r="E2413" s="36">
        <v>313025.8</v>
      </c>
      <c r="F2413" s="36">
        <v>75710.559999999998</v>
      </c>
      <c r="G2413" s="36">
        <v>237315.3</v>
      </c>
      <c r="H2413" s="36">
        <v>0</v>
      </c>
      <c r="I2413" s="36">
        <v>17.540900000000001</v>
      </c>
      <c r="J2413" s="36">
        <v>17.652000000000001</v>
      </c>
      <c r="K2413" s="36">
        <v>601.30999999999995</v>
      </c>
      <c r="L2413" s="36">
        <v>621.79</v>
      </c>
      <c r="M2413" s="36">
        <v>601.30999999999995</v>
      </c>
    </row>
    <row r="2414" spans="3:13" x14ac:dyDescent="0.25">
      <c r="C2414" s="15">
        <f t="shared" si="65"/>
        <v>43738</v>
      </c>
      <c r="D2414" s="35">
        <v>43736</v>
      </c>
      <c r="E2414" s="36">
        <v>313025.8</v>
      </c>
      <c r="F2414" s="36">
        <v>75710.559999999998</v>
      </c>
      <c r="G2414" s="36">
        <v>237315.3</v>
      </c>
      <c r="H2414" s="36">
        <v>0</v>
      </c>
      <c r="I2414" s="36">
        <v>17.540900000000001</v>
      </c>
      <c r="J2414" s="36">
        <v>17.652000000000001</v>
      </c>
      <c r="K2414" s="36">
        <v>601.30999999999995</v>
      </c>
      <c r="L2414" s="36">
        <v>621.79</v>
      </c>
      <c r="M2414" s="36">
        <v>601.30999999999995</v>
      </c>
    </row>
    <row r="2415" spans="3:13" x14ac:dyDescent="0.25">
      <c r="C2415" s="15">
        <f t="shared" si="65"/>
        <v>43738</v>
      </c>
      <c r="D2415" s="35">
        <v>43735</v>
      </c>
      <c r="E2415" s="36">
        <v>313025.8</v>
      </c>
      <c r="F2415" s="36">
        <v>75710.559999999998</v>
      </c>
      <c r="G2415" s="36">
        <v>237315.3</v>
      </c>
      <c r="H2415" s="36">
        <v>121</v>
      </c>
      <c r="I2415" s="36">
        <v>17.540900000000001</v>
      </c>
      <c r="J2415" s="36">
        <v>17.652000000000001</v>
      </c>
      <c r="K2415" s="36">
        <v>601.30999999999995</v>
      </c>
      <c r="L2415" s="36">
        <v>621.79</v>
      </c>
      <c r="M2415" s="36">
        <v>601.30999999999995</v>
      </c>
    </row>
    <row r="2416" spans="3:13" x14ac:dyDescent="0.25">
      <c r="C2416" s="15">
        <f t="shared" si="65"/>
        <v>43738</v>
      </c>
      <c r="D2416" s="35">
        <v>43734</v>
      </c>
      <c r="E2416" s="36">
        <v>314848.5</v>
      </c>
      <c r="F2416" s="36">
        <v>83480.759999999995</v>
      </c>
      <c r="G2416" s="36">
        <v>231367.8</v>
      </c>
      <c r="H2416" s="36">
        <v>42</v>
      </c>
      <c r="I2416" s="36">
        <v>17.823499999999999</v>
      </c>
      <c r="J2416" s="36">
        <v>17.800999999999998</v>
      </c>
      <c r="K2416" s="36">
        <v>615.20000000000005</v>
      </c>
      <c r="L2416" s="36">
        <v>621.79</v>
      </c>
      <c r="M2416" s="36">
        <v>615.20000000000005</v>
      </c>
    </row>
    <row r="2417" spans="3:13" x14ac:dyDescent="0.25">
      <c r="C2417" s="15">
        <f t="shared" si="65"/>
        <v>43738</v>
      </c>
      <c r="D2417" s="35">
        <v>43733</v>
      </c>
      <c r="E2417" s="36">
        <v>316505.40000000002</v>
      </c>
      <c r="F2417" s="36">
        <v>83480.759999999995</v>
      </c>
      <c r="G2417" s="36">
        <v>233024.7</v>
      </c>
      <c r="H2417" s="36">
        <v>18</v>
      </c>
      <c r="I2417" s="36">
        <v>17.911000000000001</v>
      </c>
      <c r="J2417" s="36">
        <v>17.962</v>
      </c>
      <c r="K2417" s="36">
        <v>635.33000000000004</v>
      </c>
      <c r="L2417" s="36">
        <v>640.48</v>
      </c>
      <c r="M2417" s="36">
        <v>635.33000000000004</v>
      </c>
    </row>
    <row r="2418" spans="3:13" x14ac:dyDescent="0.25">
      <c r="C2418" s="15">
        <f t="shared" si="65"/>
        <v>43738</v>
      </c>
      <c r="D2418" s="35">
        <v>43732</v>
      </c>
      <c r="E2418" s="36">
        <v>316593.90000000002</v>
      </c>
      <c r="F2418" s="36">
        <v>83480.759999999995</v>
      </c>
      <c r="G2418" s="36">
        <v>233113.2</v>
      </c>
      <c r="H2418" s="36">
        <v>0</v>
      </c>
      <c r="I2418" s="36">
        <v>18.6084</v>
      </c>
      <c r="J2418" s="36">
        <v>18.516999999999999</v>
      </c>
      <c r="K2418" s="36">
        <v>635.14</v>
      </c>
      <c r="L2418" s="36">
        <v>640.48</v>
      </c>
      <c r="M2418" s="36">
        <v>635.14</v>
      </c>
    </row>
    <row r="2419" spans="3:13" x14ac:dyDescent="0.25">
      <c r="C2419" s="15">
        <f t="shared" si="65"/>
        <v>43738</v>
      </c>
      <c r="D2419" s="35">
        <v>43731</v>
      </c>
      <c r="E2419" s="36">
        <v>316596</v>
      </c>
      <c r="F2419" s="36">
        <v>83480.759999999995</v>
      </c>
      <c r="G2419" s="36">
        <v>233115.3</v>
      </c>
      <c r="H2419" s="36">
        <v>19</v>
      </c>
      <c r="I2419" s="36">
        <v>18.64</v>
      </c>
      <c r="J2419" s="36">
        <v>18.600000000000001</v>
      </c>
      <c r="K2419" s="36">
        <v>630.04999999999995</v>
      </c>
      <c r="L2419" s="36">
        <v>633.55999999999995</v>
      </c>
      <c r="M2419" s="36">
        <v>630.04999999999995</v>
      </c>
    </row>
    <row r="2420" spans="3:13" x14ac:dyDescent="0.25">
      <c r="C2420" s="15">
        <f t="shared" si="65"/>
        <v>43738</v>
      </c>
      <c r="D2420" s="35">
        <v>43730</v>
      </c>
      <c r="E2420" s="36">
        <v>317196.7</v>
      </c>
      <c r="F2420" s="36">
        <v>85189.99</v>
      </c>
      <c r="G2420" s="36">
        <v>232006.7</v>
      </c>
      <c r="H2420" s="36">
        <v>0</v>
      </c>
      <c r="I2420" s="36">
        <v>17.991</v>
      </c>
      <c r="J2420" s="36">
        <v>17.738</v>
      </c>
      <c r="K2420" s="36">
        <v>616.91999999999996</v>
      </c>
      <c r="L2420" s="36">
        <v>617.32000000000005</v>
      </c>
      <c r="M2420" s="36">
        <v>616.91999999999996</v>
      </c>
    </row>
    <row r="2421" spans="3:13" x14ac:dyDescent="0.25">
      <c r="C2421" s="15">
        <f t="shared" si="65"/>
        <v>43738</v>
      </c>
      <c r="D2421" s="35">
        <v>43729</v>
      </c>
      <c r="E2421" s="36">
        <v>317196.7</v>
      </c>
      <c r="F2421" s="36">
        <v>85189.99</v>
      </c>
      <c r="G2421" s="36">
        <v>232006.7</v>
      </c>
      <c r="H2421" s="36">
        <v>0</v>
      </c>
      <c r="I2421" s="36">
        <v>17.991</v>
      </c>
      <c r="J2421" s="36">
        <v>17.738</v>
      </c>
      <c r="K2421" s="36">
        <v>616.91999999999996</v>
      </c>
      <c r="L2421" s="36">
        <v>617.32000000000005</v>
      </c>
      <c r="M2421" s="36">
        <v>616.91999999999996</v>
      </c>
    </row>
    <row r="2422" spans="3:13" x14ac:dyDescent="0.25">
      <c r="C2422" s="15">
        <f t="shared" si="65"/>
        <v>43738</v>
      </c>
      <c r="D2422" s="35">
        <v>43728</v>
      </c>
      <c r="E2422" s="36">
        <v>317196.7</v>
      </c>
      <c r="F2422" s="36">
        <v>85189.99</v>
      </c>
      <c r="G2422" s="36">
        <v>232006.7</v>
      </c>
      <c r="H2422" s="36">
        <v>36</v>
      </c>
      <c r="I2422" s="36">
        <v>17.991</v>
      </c>
      <c r="J2422" s="36">
        <v>17.738</v>
      </c>
      <c r="K2422" s="36">
        <v>616.91999999999996</v>
      </c>
      <c r="L2422" s="36">
        <v>617.32000000000005</v>
      </c>
      <c r="M2422" s="36">
        <v>616.91999999999996</v>
      </c>
    </row>
    <row r="2423" spans="3:13" x14ac:dyDescent="0.25">
      <c r="C2423" s="15">
        <f t="shared" si="65"/>
        <v>43738</v>
      </c>
      <c r="D2423" s="35">
        <v>43727</v>
      </c>
      <c r="E2423" s="36">
        <v>316627.3</v>
      </c>
      <c r="F2423" s="36">
        <v>87928.02</v>
      </c>
      <c r="G2423" s="36">
        <v>228699.3</v>
      </c>
      <c r="H2423" s="36">
        <v>166</v>
      </c>
      <c r="I2423" s="36">
        <v>17.79</v>
      </c>
      <c r="J2423" s="36">
        <v>17.773</v>
      </c>
      <c r="K2423" s="36">
        <v>609.9</v>
      </c>
      <c r="L2423" s="36">
        <v>617.32000000000005</v>
      </c>
      <c r="M2423" s="36">
        <v>609.9</v>
      </c>
    </row>
    <row r="2424" spans="3:13" x14ac:dyDescent="0.25">
      <c r="C2424" s="15">
        <f t="shared" si="65"/>
        <v>43738</v>
      </c>
      <c r="D2424" s="35">
        <v>43726</v>
      </c>
      <c r="E2424" s="36">
        <v>316544</v>
      </c>
      <c r="F2424" s="36">
        <v>87928.02</v>
      </c>
      <c r="G2424" s="36">
        <v>228616</v>
      </c>
      <c r="H2424" s="36">
        <v>3</v>
      </c>
      <c r="I2424" s="36">
        <v>17.755500000000001</v>
      </c>
      <c r="J2424" s="36">
        <v>17.795000000000002</v>
      </c>
      <c r="K2424" s="36">
        <v>616.71</v>
      </c>
      <c r="L2424" s="36">
        <v>617.32000000000005</v>
      </c>
      <c r="M2424" s="36">
        <v>616.71</v>
      </c>
    </row>
    <row r="2425" spans="3:13" x14ac:dyDescent="0.25">
      <c r="C2425" s="15">
        <f t="shared" si="65"/>
        <v>43738</v>
      </c>
      <c r="D2425" s="35">
        <v>43725</v>
      </c>
      <c r="E2425" s="36">
        <v>315964.5</v>
      </c>
      <c r="F2425" s="36">
        <v>87928.02</v>
      </c>
      <c r="G2425" s="36">
        <v>228036.5</v>
      </c>
      <c r="H2425" s="36">
        <v>94</v>
      </c>
      <c r="I2425" s="36">
        <v>18.016500000000001</v>
      </c>
      <c r="J2425" s="36">
        <v>18.015999999999998</v>
      </c>
      <c r="K2425" s="36">
        <v>613.09</v>
      </c>
      <c r="L2425" s="36">
        <v>617.32000000000005</v>
      </c>
      <c r="M2425" s="36">
        <v>613.09</v>
      </c>
    </row>
    <row r="2426" spans="3:13" x14ac:dyDescent="0.25">
      <c r="C2426" s="15">
        <f t="shared" si="65"/>
        <v>43738</v>
      </c>
      <c r="D2426" s="35">
        <v>43724</v>
      </c>
      <c r="E2426" s="36">
        <v>316797.90000000002</v>
      </c>
      <c r="F2426" s="36">
        <v>87379.54</v>
      </c>
      <c r="G2426" s="36">
        <v>229418.3</v>
      </c>
      <c r="H2426" s="36">
        <v>147</v>
      </c>
      <c r="I2426" s="36">
        <v>17.851700000000001</v>
      </c>
      <c r="J2426" s="36">
        <v>17.901</v>
      </c>
      <c r="K2426" s="36">
        <v>616.5</v>
      </c>
      <c r="L2426" s="36">
        <v>627.16999999999996</v>
      </c>
      <c r="M2426" s="36">
        <v>616.5</v>
      </c>
    </row>
    <row r="2427" spans="3:13" x14ac:dyDescent="0.25">
      <c r="C2427" s="15">
        <f t="shared" si="65"/>
        <v>43738</v>
      </c>
      <c r="D2427" s="35">
        <v>43723</v>
      </c>
      <c r="E2427" s="36">
        <v>316188.5</v>
      </c>
      <c r="F2427" s="36">
        <v>87379.54</v>
      </c>
      <c r="G2427" s="36">
        <v>228809</v>
      </c>
      <c r="H2427" s="36">
        <v>0</v>
      </c>
      <c r="I2427" s="36">
        <v>17.444500000000001</v>
      </c>
      <c r="J2427" s="36">
        <v>17.436</v>
      </c>
      <c r="K2427" s="36">
        <v>625.34</v>
      </c>
      <c r="L2427" s="36">
        <v>627.16999999999996</v>
      </c>
      <c r="M2427" s="36">
        <v>625.34</v>
      </c>
    </row>
    <row r="2428" spans="3:13" x14ac:dyDescent="0.25">
      <c r="C2428" s="15">
        <f t="shared" si="65"/>
        <v>43738</v>
      </c>
      <c r="D2428" s="35">
        <v>43722</v>
      </c>
      <c r="E2428" s="36">
        <v>316188.5</v>
      </c>
      <c r="F2428" s="36">
        <v>87379.54</v>
      </c>
      <c r="G2428" s="36">
        <v>228809</v>
      </c>
      <c r="H2428" s="36">
        <v>0</v>
      </c>
      <c r="I2428" s="36">
        <v>17.444500000000001</v>
      </c>
      <c r="J2428" s="36">
        <v>17.436</v>
      </c>
      <c r="K2428" s="36">
        <v>625.34</v>
      </c>
      <c r="L2428" s="36">
        <v>627.16999999999996</v>
      </c>
      <c r="M2428" s="36">
        <v>625.34</v>
      </c>
    </row>
    <row r="2429" spans="3:13" x14ac:dyDescent="0.25">
      <c r="C2429" s="15">
        <f t="shared" si="65"/>
        <v>43738</v>
      </c>
      <c r="D2429" s="35">
        <v>43721</v>
      </c>
      <c r="E2429" s="36">
        <v>316188.5</v>
      </c>
      <c r="F2429" s="36">
        <v>87379.54</v>
      </c>
      <c r="G2429" s="36">
        <v>228809</v>
      </c>
      <c r="H2429" s="36">
        <v>95</v>
      </c>
      <c r="I2429" s="36">
        <v>17.444500000000001</v>
      </c>
      <c r="J2429" s="36">
        <v>17.436</v>
      </c>
      <c r="K2429" s="36">
        <v>625.34</v>
      </c>
      <c r="L2429" s="36">
        <v>627.16999999999996</v>
      </c>
      <c r="M2429" s="36">
        <v>625.34</v>
      </c>
    </row>
    <row r="2430" spans="3:13" x14ac:dyDescent="0.25">
      <c r="C2430" s="15">
        <f t="shared" si="65"/>
        <v>43738</v>
      </c>
      <c r="D2430" s="35">
        <v>43720</v>
      </c>
      <c r="E2430" s="36">
        <v>315339.2</v>
      </c>
      <c r="F2430" s="36">
        <v>86866.37</v>
      </c>
      <c r="G2430" s="36">
        <v>228472.9</v>
      </c>
      <c r="H2430" s="36">
        <v>231</v>
      </c>
      <c r="I2430" s="36">
        <v>18.1005</v>
      </c>
      <c r="J2430" s="36">
        <v>18.041</v>
      </c>
      <c r="K2430" s="36">
        <v>625.34</v>
      </c>
      <c r="L2430" s="36">
        <v>627.16999999999996</v>
      </c>
      <c r="M2430" s="36">
        <v>625.34</v>
      </c>
    </row>
    <row r="2431" spans="3:13" x14ac:dyDescent="0.25">
      <c r="C2431" s="15">
        <f t="shared" si="65"/>
        <v>43738</v>
      </c>
      <c r="D2431" s="35">
        <v>43719</v>
      </c>
      <c r="E2431" s="36">
        <v>314277</v>
      </c>
      <c r="F2431" s="36">
        <v>86267.85</v>
      </c>
      <c r="G2431" s="36">
        <v>228009.2</v>
      </c>
      <c r="H2431" s="36">
        <v>268</v>
      </c>
      <c r="I2431" s="36">
        <v>18.12</v>
      </c>
      <c r="J2431" s="36">
        <v>18.030999999999999</v>
      </c>
      <c r="K2431" s="36">
        <v>622.20000000000005</v>
      </c>
      <c r="L2431" s="36">
        <v>636.62</v>
      </c>
      <c r="M2431" s="36">
        <v>622.20000000000005</v>
      </c>
    </row>
    <row r="2432" spans="3:13" x14ac:dyDescent="0.25">
      <c r="C2432" s="15">
        <f t="shared" si="65"/>
        <v>43738</v>
      </c>
      <c r="D2432" s="35">
        <v>43718</v>
      </c>
      <c r="E2432" s="36">
        <v>313072.8</v>
      </c>
      <c r="F2432" s="36">
        <v>85260.81</v>
      </c>
      <c r="G2432" s="36">
        <v>227812</v>
      </c>
      <c r="H2432" s="36">
        <v>156</v>
      </c>
      <c r="I2432" s="36">
        <v>18.003499999999999</v>
      </c>
      <c r="J2432" s="36">
        <v>18.041</v>
      </c>
      <c r="K2432" s="36">
        <v>616.36</v>
      </c>
      <c r="L2432" s="36">
        <v>636.62</v>
      </c>
      <c r="M2432" s="36">
        <v>616.36</v>
      </c>
    </row>
    <row r="2433" spans="3:13" x14ac:dyDescent="0.25">
      <c r="C2433" s="15">
        <f t="shared" si="65"/>
        <v>43738</v>
      </c>
      <c r="D2433" s="35">
        <v>43717</v>
      </c>
      <c r="E2433" s="36">
        <v>312216.90000000002</v>
      </c>
      <c r="F2433" s="36">
        <v>84513.27</v>
      </c>
      <c r="G2433" s="36">
        <v>227703.6</v>
      </c>
      <c r="H2433" s="36">
        <v>458</v>
      </c>
      <c r="I2433" s="36">
        <v>18.008500000000002</v>
      </c>
      <c r="J2433" s="36">
        <v>18.018999999999998</v>
      </c>
      <c r="K2433" s="36">
        <v>620.46</v>
      </c>
      <c r="L2433" s="36">
        <v>636.62</v>
      </c>
      <c r="M2433" s="36">
        <v>620.46</v>
      </c>
    </row>
    <row r="2434" spans="3:13" x14ac:dyDescent="0.25">
      <c r="C2434" s="15">
        <f t="shared" si="65"/>
        <v>43738</v>
      </c>
      <c r="D2434" s="35">
        <v>43716</v>
      </c>
      <c r="E2434" s="36">
        <v>311543.09999999998</v>
      </c>
      <c r="F2434" s="36">
        <v>84556.21</v>
      </c>
      <c r="G2434" s="36">
        <v>226986.9</v>
      </c>
      <c r="H2434" s="36">
        <v>0</v>
      </c>
      <c r="I2434" s="36">
        <v>18.178000000000001</v>
      </c>
      <c r="J2434" s="36">
        <v>17.968</v>
      </c>
      <c r="K2434" s="36">
        <v>631.41999999999996</v>
      </c>
      <c r="L2434" s="36">
        <v>636.62</v>
      </c>
      <c r="M2434" s="36">
        <v>631.41999999999996</v>
      </c>
    </row>
    <row r="2435" spans="3:13" x14ac:dyDescent="0.25">
      <c r="C2435" s="15">
        <f t="shared" si="65"/>
        <v>43738</v>
      </c>
      <c r="D2435" s="35">
        <v>43715</v>
      </c>
      <c r="E2435" s="36">
        <v>311543.09999999998</v>
      </c>
      <c r="F2435" s="36">
        <v>84556.21</v>
      </c>
      <c r="G2435" s="36">
        <v>226986.9</v>
      </c>
      <c r="H2435" s="36">
        <v>0</v>
      </c>
      <c r="I2435" s="36">
        <v>18.178000000000001</v>
      </c>
      <c r="J2435" s="36">
        <v>17.968</v>
      </c>
      <c r="K2435" s="36">
        <v>631.41999999999996</v>
      </c>
      <c r="L2435" s="36">
        <v>636.62</v>
      </c>
      <c r="M2435" s="36">
        <v>631.41999999999996</v>
      </c>
    </row>
    <row r="2436" spans="3:13" x14ac:dyDescent="0.25">
      <c r="C2436" s="15">
        <f t="shared" si="65"/>
        <v>43738</v>
      </c>
      <c r="D2436" s="35">
        <v>43714</v>
      </c>
      <c r="E2436" s="36">
        <v>311543.09999999998</v>
      </c>
      <c r="F2436" s="36">
        <v>84556.21</v>
      </c>
      <c r="G2436" s="36">
        <v>226986.9</v>
      </c>
      <c r="H2436" s="36">
        <v>203</v>
      </c>
      <c r="I2436" s="36">
        <v>18.178000000000001</v>
      </c>
      <c r="J2436" s="36">
        <v>17.968</v>
      </c>
      <c r="K2436" s="36">
        <v>631.41999999999996</v>
      </c>
      <c r="L2436" s="36">
        <v>636.62</v>
      </c>
      <c r="M2436" s="36">
        <v>631.41999999999996</v>
      </c>
    </row>
    <row r="2437" spans="3:13" x14ac:dyDescent="0.25">
      <c r="C2437" s="15">
        <f t="shared" si="65"/>
        <v>43738</v>
      </c>
      <c r="D2437" s="35">
        <v>43713</v>
      </c>
      <c r="E2437" s="36">
        <v>310102.40000000002</v>
      </c>
      <c r="F2437" s="36">
        <v>83814.05</v>
      </c>
      <c r="G2437" s="36">
        <v>226288.3</v>
      </c>
      <c r="H2437" s="36">
        <v>276</v>
      </c>
      <c r="I2437" s="36">
        <v>18.651</v>
      </c>
      <c r="J2437" s="36">
        <v>18.655999999999999</v>
      </c>
      <c r="K2437" s="36">
        <v>666.97</v>
      </c>
      <c r="L2437" s="36">
        <v>634.09</v>
      </c>
      <c r="M2437" s="36">
        <v>666.97</v>
      </c>
    </row>
    <row r="2438" spans="3:13" x14ac:dyDescent="0.25">
      <c r="C2438" s="15">
        <f t="shared" si="65"/>
        <v>43738</v>
      </c>
      <c r="D2438" s="35">
        <v>43712</v>
      </c>
      <c r="E2438" s="36">
        <v>310580.7</v>
      </c>
      <c r="F2438" s="36">
        <v>83034.89</v>
      </c>
      <c r="G2438" s="36">
        <v>227545.8</v>
      </c>
      <c r="H2438" s="36">
        <v>378</v>
      </c>
      <c r="I2438" s="36">
        <v>19.596800000000002</v>
      </c>
      <c r="J2438" s="36">
        <v>19.390999999999998</v>
      </c>
      <c r="K2438" s="36">
        <v>664.99</v>
      </c>
      <c r="L2438" s="36">
        <v>634.09</v>
      </c>
      <c r="M2438" s="36">
        <v>664.99</v>
      </c>
    </row>
    <row r="2439" spans="3:13" x14ac:dyDescent="0.25">
      <c r="C2439" s="15">
        <f t="shared" si="65"/>
        <v>43738</v>
      </c>
      <c r="D2439" s="35">
        <v>43711</v>
      </c>
      <c r="E2439" s="36">
        <v>311217.7</v>
      </c>
      <c r="F2439" s="36">
        <v>81345.09</v>
      </c>
      <c r="G2439" s="36">
        <v>229872.6</v>
      </c>
      <c r="H2439" s="36">
        <v>651</v>
      </c>
      <c r="I2439" s="36">
        <v>19.263999999999999</v>
      </c>
      <c r="J2439" s="36">
        <v>19.079000000000001</v>
      </c>
      <c r="K2439" s="36">
        <v>634.05999999999995</v>
      </c>
      <c r="L2439" s="36">
        <v>634.09</v>
      </c>
      <c r="M2439" s="36">
        <v>634.05999999999995</v>
      </c>
    </row>
    <row r="2440" spans="3:13" x14ac:dyDescent="0.25">
      <c r="C2440" s="15">
        <f t="shared" si="65"/>
        <v>43738</v>
      </c>
      <c r="D2440" s="35">
        <v>43710</v>
      </c>
      <c r="E2440" s="36">
        <v>311899.8</v>
      </c>
      <c r="F2440" s="36">
        <v>81244.97</v>
      </c>
      <c r="G2440" s="36">
        <v>230654.8</v>
      </c>
      <c r="H2440" s="36">
        <v>0</v>
      </c>
      <c r="I2440" s="36">
        <v>18.4694</v>
      </c>
      <c r="J2440" s="36">
        <v>18.184999999999999</v>
      </c>
      <c r="K2440" s="36">
        <v>628</v>
      </c>
      <c r="L2440" s="36">
        <v>634.09</v>
      </c>
      <c r="M2440" s="36">
        <v>628</v>
      </c>
    </row>
    <row r="2441" spans="3:13" x14ac:dyDescent="0.25">
      <c r="C2441" s="15">
        <f t="shared" si="65"/>
        <v>43738</v>
      </c>
      <c r="D2441" s="35">
        <v>43709</v>
      </c>
      <c r="E2441" s="36">
        <v>311899.8</v>
      </c>
      <c r="F2441" s="36">
        <v>81244.97</v>
      </c>
      <c r="G2441" s="36">
        <v>230654.8</v>
      </c>
      <c r="H2441" s="36">
        <v>0</v>
      </c>
      <c r="I2441" s="36">
        <v>18.375900000000001</v>
      </c>
      <c r="J2441" s="36">
        <v>18.184999999999999</v>
      </c>
      <c r="K2441" s="36">
        <v>629.48</v>
      </c>
      <c r="L2441" s="36">
        <v>634.09</v>
      </c>
      <c r="M2441" s="36">
        <v>629.48</v>
      </c>
    </row>
    <row r="2442" spans="3:13" x14ac:dyDescent="0.25">
      <c r="C2442" s="15">
        <f t="shared" si="65"/>
        <v>43738</v>
      </c>
      <c r="D2442" s="35">
        <v>43708</v>
      </c>
      <c r="E2442" s="36">
        <v>311899.8</v>
      </c>
      <c r="F2442" s="36">
        <v>81244.97</v>
      </c>
      <c r="G2442" s="36">
        <v>230654.8</v>
      </c>
      <c r="H2442" s="36">
        <v>0</v>
      </c>
      <c r="I2442" s="36">
        <v>18.375900000000001</v>
      </c>
      <c r="J2442" s="36">
        <v>18.184999999999999</v>
      </c>
      <c r="K2442" s="36">
        <v>629.48</v>
      </c>
      <c r="L2442" s="36">
        <v>634.09</v>
      </c>
      <c r="M2442" s="36">
        <v>629.48</v>
      </c>
    </row>
    <row r="2443" spans="3:13" x14ac:dyDescent="0.25">
      <c r="C2443" s="15">
        <f t="shared" si="65"/>
        <v>43738</v>
      </c>
      <c r="D2443" s="35">
        <v>43707</v>
      </c>
      <c r="E2443" s="36">
        <v>311899.8</v>
      </c>
      <c r="F2443" s="36">
        <v>81244.97</v>
      </c>
      <c r="G2443" s="36">
        <v>230654.8</v>
      </c>
      <c r="H2443" s="36">
        <v>619</v>
      </c>
      <c r="I2443" s="36">
        <v>18.375900000000001</v>
      </c>
      <c r="J2443" s="36">
        <v>18.184999999999999</v>
      </c>
      <c r="K2443" s="36">
        <v>629.48</v>
      </c>
      <c r="L2443" s="36">
        <v>634.09</v>
      </c>
      <c r="M2443" s="36">
        <v>629.48</v>
      </c>
    </row>
    <row r="2444" spans="3:13" x14ac:dyDescent="0.25">
      <c r="C2444" s="15">
        <f t="shared" si="65"/>
        <v>43738</v>
      </c>
      <c r="D2444" s="35">
        <v>43706</v>
      </c>
      <c r="E2444" s="36">
        <v>311050.5</v>
      </c>
      <c r="F2444" s="36">
        <v>80102.95</v>
      </c>
      <c r="G2444" s="36">
        <v>230947.6</v>
      </c>
      <c r="H2444" s="36">
        <v>4862</v>
      </c>
      <c r="I2444" s="36">
        <v>18.266999999999999</v>
      </c>
      <c r="J2444" s="36">
        <v>18.167000000000002</v>
      </c>
      <c r="K2444" s="36">
        <v>641.75</v>
      </c>
      <c r="L2444" s="36">
        <v>589.77</v>
      </c>
      <c r="M2444" s="36">
        <v>641.75</v>
      </c>
    </row>
    <row r="2445" spans="3:13" x14ac:dyDescent="0.25">
      <c r="C2445" s="15">
        <f t="shared" si="65"/>
        <v>43708</v>
      </c>
      <c r="D2445" s="35">
        <v>43705</v>
      </c>
      <c r="E2445" s="36">
        <v>311651.5</v>
      </c>
      <c r="F2445" s="36">
        <v>91361.15</v>
      </c>
      <c r="G2445" s="36">
        <v>220290.4</v>
      </c>
      <c r="H2445" s="36">
        <v>4</v>
      </c>
      <c r="I2445" s="36">
        <v>18.3565</v>
      </c>
      <c r="J2445" s="36">
        <v>18.318000000000001</v>
      </c>
      <c r="K2445" s="36">
        <v>628.58000000000004</v>
      </c>
      <c r="L2445" s="36">
        <v>589.77</v>
      </c>
      <c r="M2445" s="36">
        <v>628.58000000000004</v>
      </c>
    </row>
    <row r="2446" spans="3:13" x14ac:dyDescent="0.25">
      <c r="C2446" s="15">
        <f t="shared" si="65"/>
        <v>43708</v>
      </c>
      <c r="D2446" s="35">
        <v>43704</v>
      </c>
      <c r="E2446" s="36">
        <v>311652.5</v>
      </c>
      <c r="F2446" s="36">
        <v>92892.13</v>
      </c>
      <c r="G2446" s="36">
        <v>218760.4</v>
      </c>
      <c r="H2446" s="36">
        <v>2</v>
      </c>
      <c r="I2446" s="36">
        <v>18.201000000000001</v>
      </c>
      <c r="J2446" s="36">
        <v>18.152999999999999</v>
      </c>
      <c r="K2446" s="36">
        <v>611.13</v>
      </c>
      <c r="L2446" s="36">
        <v>589.77</v>
      </c>
      <c r="M2446" s="36">
        <v>611.13</v>
      </c>
    </row>
    <row r="2447" spans="3:13" x14ac:dyDescent="0.25">
      <c r="C2447" s="15">
        <f t="shared" si="65"/>
        <v>43708</v>
      </c>
      <c r="D2447" s="35">
        <v>43703</v>
      </c>
      <c r="E2447" s="36">
        <v>311903.40000000002</v>
      </c>
      <c r="F2447" s="36">
        <v>92892.13</v>
      </c>
      <c r="G2447" s="36">
        <v>219011.20000000001</v>
      </c>
      <c r="H2447" s="36">
        <v>2</v>
      </c>
      <c r="I2447" s="36">
        <v>17.666499999999999</v>
      </c>
      <c r="J2447" s="36">
        <v>17.640999999999998</v>
      </c>
      <c r="K2447" s="36">
        <v>606.32000000000005</v>
      </c>
      <c r="L2447" s="36">
        <v>589.77</v>
      </c>
      <c r="M2447" s="36">
        <v>606.32000000000005</v>
      </c>
    </row>
    <row r="2448" spans="3:13" x14ac:dyDescent="0.25">
      <c r="C2448" s="15">
        <f t="shared" si="65"/>
        <v>43708</v>
      </c>
      <c r="D2448" s="35">
        <v>43702</v>
      </c>
      <c r="E2448" s="36">
        <v>313110</v>
      </c>
      <c r="F2448" s="36">
        <v>92892.13</v>
      </c>
      <c r="G2448" s="36">
        <v>220217.9</v>
      </c>
      <c r="H2448" s="36">
        <v>0</v>
      </c>
      <c r="I2448" s="36">
        <v>17.425000000000001</v>
      </c>
      <c r="J2448" s="36">
        <v>17.413</v>
      </c>
      <c r="K2448" s="36">
        <v>586.25</v>
      </c>
      <c r="L2448" s="36">
        <v>589.77</v>
      </c>
      <c r="M2448" s="36">
        <v>586.25</v>
      </c>
    </row>
    <row r="2449" spans="3:13" x14ac:dyDescent="0.25">
      <c r="C2449" s="15">
        <f t="shared" si="65"/>
        <v>43708</v>
      </c>
      <c r="D2449" s="35">
        <v>43701</v>
      </c>
      <c r="E2449" s="36">
        <v>313110</v>
      </c>
      <c r="F2449" s="36">
        <v>92892.13</v>
      </c>
      <c r="G2449" s="36">
        <v>220217.9</v>
      </c>
      <c r="H2449" s="36">
        <v>0</v>
      </c>
      <c r="I2449" s="36">
        <v>17.425000000000001</v>
      </c>
      <c r="J2449" s="36">
        <v>17.413</v>
      </c>
      <c r="K2449" s="36">
        <v>586.25</v>
      </c>
      <c r="L2449" s="36">
        <v>589.77</v>
      </c>
      <c r="M2449" s="36">
        <v>586.25</v>
      </c>
    </row>
    <row r="2450" spans="3:13" x14ac:dyDescent="0.25">
      <c r="C2450" s="15">
        <f t="shared" si="65"/>
        <v>43708</v>
      </c>
      <c r="D2450" s="35">
        <v>43700</v>
      </c>
      <c r="E2450" s="36">
        <v>313110</v>
      </c>
      <c r="F2450" s="36">
        <v>92892.13</v>
      </c>
      <c r="G2450" s="36">
        <v>220217.9</v>
      </c>
      <c r="H2450" s="36">
        <v>0</v>
      </c>
      <c r="I2450" s="36">
        <v>17.425000000000001</v>
      </c>
      <c r="J2450" s="36">
        <v>17.413</v>
      </c>
      <c r="K2450" s="36">
        <v>586.25</v>
      </c>
      <c r="L2450" s="36">
        <v>589.77</v>
      </c>
      <c r="M2450" s="36">
        <v>586.25</v>
      </c>
    </row>
    <row r="2451" spans="3:13" x14ac:dyDescent="0.25">
      <c r="C2451" s="15">
        <f t="shared" si="65"/>
        <v>43708</v>
      </c>
      <c r="D2451" s="35">
        <v>43699</v>
      </c>
      <c r="E2451" s="36">
        <v>313107</v>
      </c>
      <c r="F2451" s="36">
        <v>92892.13</v>
      </c>
      <c r="G2451" s="36">
        <v>220214.9</v>
      </c>
      <c r="H2451" s="36">
        <v>0</v>
      </c>
      <c r="I2451" s="36">
        <v>17.041499999999999</v>
      </c>
      <c r="J2451" s="36">
        <v>17.04</v>
      </c>
      <c r="K2451" s="36">
        <v>586.55999999999995</v>
      </c>
      <c r="L2451" s="36">
        <v>573.12</v>
      </c>
      <c r="M2451" s="36">
        <v>586.55999999999995</v>
      </c>
    </row>
    <row r="2452" spans="3:13" x14ac:dyDescent="0.25">
      <c r="C2452" s="15">
        <f t="shared" si="65"/>
        <v>43708</v>
      </c>
      <c r="D2452" s="35">
        <v>43698</v>
      </c>
      <c r="E2452" s="36">
        <v>312505.2</v>
      </c>
      <c r="F2452" s="36">
        <v>92830.68</v>
      </c>
      <c r="G2452" s="36">
        <v>219674.5</v>
      </c>
      <c r="H2452" s="36">
        <v>1</v>
      </c>
      <c r="I2452" s="36">
        <v>17.121500000000001</v>
      </c>
      <c r="J2452" s="36">
        <v>17.151</v>
      </c>
      <c r="K2452" s="36">
        <v>586.71</v>
      </c>
      <c r="L2452" s="36">
        <v>573.12</v>
      </c>
      <c r="M2452" s="36">
        <v>586.71</v>
      </c>
    </row>
    <row r="2453" spans="3:13" x14ac:dyDescent="0.25">
      <c r="C2453" s="15">
        <f t="shared" si="65"/>
        <v>43708</v>
      </c>
      <c r="D2453" s="35">
        <v>43697</v>
      </c>
      <c r="E2453" s="36">
        <v>311938.3</v>
      </c>
      <c r="F2453" s="36">
        <v>92830.68</v>
      </c>
      <c r="G2453" s="36">
        <v>219107.6</v>
      </c>
      <c r="H2453" s="36">
        <v>3</v>
      </c>
      <c r="I2453" s="36">
        <v>17.162500000000001</v>
      </c>
      <c r="J2453" s="36">
        <v>17.148</v>
      </c>
      <c r="K2453" s="36">
        <v>586.21</v>
      </c>
      <c r="L2453" s="36">
        <v>573.12</v>
      </c>
      <c r="M2453" s="36">
        <v>586.21</v>
      </c>
    </row>
    <row r="2454" spans="3:13" x14ac:dyDescent="0.25">
      <c r="C2454" s="15">
        <f t="shared" si="65"/>
        <v>43708</v>
      </c>
      <c r="D2454" s="35">
        <v>43696</v>
      </c>
      <c r="E2454" s="36">
        <v>311980</v>
      </c>
      <c r="F2454" s="36">
        <v>92830.68</v>
      </c>
      <c r="G2454" s="36">
        <v>219149.3</v>
      </c>
      <c r="H2454" s="36">
        <v>0</v>
      </c>
      <c r="I2454" s="36">
        <v>16.8765</v>
      </c>
      <c r="J2454" s="36">
        <v>16.940000000000001</v>
      </c>
      <c r="K2454" s="36">
        <v>588.02</v>
      </c>
      <c r="L2454" s="36">
        <v>573.12</v>
      </c>
      <c r="M2454" s="36">
        <v>588.02</v>
      </c>
    </row>
    <row r="2455" spans="3:13" x14ac:dyDescent="0.25">
      <c r="C2455" s="15">
        <f t="shared" si="65"/>
        <v>43708</v>
      </c>
      <c r="D2455" s="35">
        <v>43695</v>
      </c>
      <c r="E2455" s="36">
        <v>312608.90000000002</v>
      </c>
      <c r="F2455" s="36">
        <v>92835.59</v>
      </c>
      <c r="G2455" s="36">
        <v>219773.3</v>
      </c>
      <c r="H2455" s="36">
        <v>0</v>
      </c>
      <c r="I2455" s="36">
        <v>17.113299999999999</v>
      </c>
      <c r="J2455" s="36">
        <v>17.122</v>
      </c>
      <c r="K2455" s="36">
        <v>592.65</v>
      </c>
      <c r="L2455" s="36">
        <v>573.12</v>
      </c>
      <c r="M2455" s="36">
        <v>592.65</v>
      </c>
    </row>
    <row r="2456" spans="3:13" x14ac:dyDescent="0.25">
      <c r="C2456" s="15">
        <f t="shared" si="65"/>
        <v>43708</v>
      </c>
      <c r="D2456" s="35">
        <v>43694</v>
      </c>
      <c r="E2456" s="36">
        <v>312608.90000000002</v>
      </c>
      <c r="F2456" s="36">
        <v>92835.59</v>
      </c>
      <c r="G2456" s="36">
        <v>219773.3</v>
      </c>
      <c r="H2456" s="36">
        <v>0</v>
      </c>
      <c r="I2456" s="36">
        <v>17.113299999999999</v>
      </c>
      <c r="J2456" s="36">
        <v>17.122</v>
      </c>
      <c r="K2456" s="36">
        <v>592.65</v>
      </c>
      <c r="L2456" s="36">
        <v>573.12</v>
      </c>
      <c r="M2456" s="36">
        <v>592.65</v>
      </c>
    </row>
    <row r="2457" spans="3:13" x14ac:dyDescent="0.25">
      <c r="C2457" s="15">
        <f t="shared" si="65"/>
        <v>43708</v>
      </c>
      <c r="D2457" s="35">
        <v>43693</v>
      </c>
      <c r="E2457" s="36">
        <v>312608.90000000002</v>
      </c>
      <c r="F2457" s="36">
        <v>92835.59</v>
      </c>
      <c r="G2457" s="36">
        <v>219773.3</v>
      </c>
      <c r="H2457" s="36">
        <v>0</v>
      </c>
      <c r="I2457" s="36">
        <v>17.113299999999999</v>
      </c>
      <c r="J2457" s="36">
        <v>17.122</v>
      </c>
      <c r="K2457" s="36">
        <v>592.65</v>
      </c>
      <c r="L2457" s="36">
        <v>573.12</v>
      </c>
      <c r="M2457" s="36">
        <v>592.65</v>
      </c>
    </row>
    <row r="2458" spans="3:13" x14ac:dyDescent="0.25">
      <c r="C2458" s="15">
        <f t="shared" si="65"/>
        <v>43708</v>
      </c>
      <c r="D2458" s="35">
        <v>43692</v>
      </c>
      <c r="E2458" s="36">
        <v>312617.8</v>
      </c>
      <c r="F2458" s="36">
        <v>92835.59</v>
      </c>
      <c r="G2458" s="36">
        <v>219782.3</v>
      </c>
      <c r="H2458" s="36">
        <v>47</v>
      </c>
      <c r="I2458" s="36">
        <v>17.265999999999998</v>
      </c>
      <c r="J2458" s="36">
        <v>17.213999999999999</v>
      </c>
      <c r="K2458" s="36">
        <v>593.12</v>
      </c>
      <c r="L2458" s="36">
        <v>573.12</v>
      </c>
      <c r="M2458" s="36">
        <v>593.12</v>
      </c>
    </row>
    <row r="2459" spans="3:13" x14ac:dyDescent="0.25">
      <c r="C2459" s="15">
        <f t="shared" si="65"/>
        <v>43708</v>
      </c>
      <c r="D2459" s="35">
        <v>43691</v>
      </c>
      <c r="E2459" s="36">
        <v>312063.40000000002</v>
      </c>
      <c r="F2459" s="36">
        <v>92301.23</v>
      </c>
      <c r="G2459" s="36">
        <v>219762.1</v>
      </c>
      <c r="H2459" s="36">
        <v>138</v>
      </c>
      <c r="I2459" s="36">
        <v>17.216999999999999</v>
      </c>
      <c r="J2459" s="36">
        <v>17.28</v>
      </c>
      <c r="K2459" s="36">
        <v>586.24</v>
      </c>
      <c r="L2459" s="36">
        <v>573.12</v>
      </c>
      <c r="M2459" s="36">
        <v>586.24</v>
      </c>
    </row>
    <row r="2460" spans="3:13" x14ac:dyDescent="0.25">
      <c r="C2460" s="15">
        <f t="shared" si="65"/>
        <v>43708</v>
      </c>
      <c r="D2460" s="35">
        <v>43690</v>
      </c>
      <c r="E2460" s="36">
        <v>312083.09999999998</v>
      </c>
      <c r="F2460" s="36">
        <v>92311.21</v>
      </c>
      <c r="G2460" s="36">
        <v>219771.9</v>
      </c>
      <c r="H2460" s="36">
        <v>73</v>
      </c>
      <c r="I2460" s="36">
        <v>16.9665</v>
      </c>
      <c r="J2460" s="36">
        <v>16.984999999999999</v>
      </c>
      <c r="K2460" s="36">
        <v>604.1</v>
      </c>
      <c r="L2460" s="36">
        <v>573.12</v>
      </c>
      <c r="M2460" s="36">
        <v>604.1</v>
      </c>
    </row>
    <row r="2461" spans="3:13" x14ac:dyDescent="0.25">
      <c r="C2461" s="15">
        <f t="shared" si="65"/>
        <v>43708</v>
      </c>
      <c r="D2461" s="35">
        <v>43689</v>
      </c>
      <c r="E2461" s="36">
        <v>311233.2</v>
      </c>
      <c r="F2461" s="36">
        <v>92351.42</v>
      </c>
      <c r="G2461" s="36">
        <v>218881.8</v>
      </c>
      <c r="H2461" s="36">
        <v>49</v>
      </c>
      <c r="I2461" s="36">
        <v>17.065799999999999</v>
      </c>
      <c r="J2461" s="36">
        <v>17.071000000000002</v>
      </c>
      <c r="K2461" s="36">
        <v>583.29</v>
      </c>
      <c r="L2461" s="36">
        <v>573.12</v>
      </c>
      <c r="M2461" s="36">
        <v>583.29</v>
      </c>
    </row>
    <row r="2462" spans="3:13" x14ac:dyDescent="0.25">
      <c r="C2462" s="15">
        <f t="shared" ref="C2462:C2525" si="66">IFERROR(IF(DAY(D2462)=1,EOMONTH(D2462,0),IF(AND(EOMONTH(D2462,0)+1-D2462&lt;=3,(H2462-AVERAGE(H2463:H2472))/_xlfn.STDEV.S(H2463:H2472)&gt;3),EOMONTH(D2462,1),C2463)),C2463)</f>
        <v>43708</v>
      </c>
      <c r="D2462" s="35">
        <v>43688</v>
      </c>
      <c r="E2462" s="36">
        <v>311184.3</v>
      </c>
      <c r="F2462" s="36">
        <v>92564.13</v>
      </c>
      <c r="G2462" s="36">
        <v>218620.1</v>
      </c>
      <c r="H2462" s="36">
        <v>0</v>
      </c>
      <c r="I2462" s="36">
        <v>16.978999999999999</v>
      </c>
      <c r="J2462" s="36">
        <v>16.931000000000001</v>
      </c>
      <c r="K2462" s="36">
        <v>586.49</v>
      </c>
      <c r="L2462" s="36">
        <v>573.12</v>
      </c>
      <c r="M2462" s="36">
        <v>586.49</v>
      </c>
    </row>
    <row r="2463" spans="3:13" x14ac:dyDescent="0.25">
      <c r="C2463" s="15">
        <f t="shared" si="66"/>
        <v>43708</v>
      </c>
      <c r="D2463" s="35">
        <v>43687</v>
      </c>
      <c r="E2463" s="36">
        <v>311184.3</v>
      </c>
      <c r="F2463" s="36">
        <v>92564.13</v>
      </c>
      <c r="G2463" s="36">
        <v>218620.1</v>
      </c>
      <c r="H2463" s="36">
        <v>0</v>
      </c>
      <c r="I2463" s="36">
        <v>16.978999999999999</v>
      </c>
      <c r="J2463" s="36">
        <v>16.931000000000001</v>
      </c>
      <c r="K2463" s="36">
        <v>586.49</v>
      </c>
      <c r="L2463" s="36">
        <v>573.12</v>
      </c>
      <c r="M2463" s="36">
        <v>586.49</v>
      </c>
    </row>
    <row r="2464" spans="3:13" x14ac:dyDescent="0.25">
      <c r="C2464" s="15">
        <f t="shared" si="66"/>
        <v>43708</v>
      </c>
      <c r="D2464" s="35">
        <v>43686</v>
      </c>
      <c r="E2464" s="36">
        <v>311184.3</v>
      </c>
      <c r="F2464" s="36">
        <v>92564.13</v>
      </c>
      <c r="G2464" s="36">
        <v>218620.1</v>
      </c>
      <c r="H2464" s="36">
        <v>81</v>
      </c>
      <c r="I2464" s="36">
        <v>16.978999999999999</v>
      </c>
      <c r="J2464" s="36">
        <v>16.931000000000001</v>
      </c>
      <c r="K2464" s="36">
        <v>586.49</v>
      </c>
      <c r="L2464" s="36">
        <v>573.12</v>
      </c>
      <c r="M2464" s="36">
        <v>586.49</v>
      </c>
    </row>
    <row r="2465" spans="3:13" x14ac:dyDescent="0.25">
      <c r="C2465" s="15">
        <f t="shared" si="66"/>
        <v>43708</v>
      </c>
      <c r="D2465" s="35">
        <v>43685</v>
      </c>
      <c r="E2465" s="36">
        <v>311175.8</v>
      </c>
      <c r="F2465" s="36">
        <v>92564.13</v>
      </c>
      <c r="G2465" s="36">
        <v>218611.6</v>
      </c>
      <c r="H2465" s="36">
        <v>147</v>
      </c>
      <c r="I2465" s="36">
        <v>16.933</v>
      </c>
      <c r="J2465" s="36">
        <v>16.936</v>
      </c>
      <c r="K2465" s="36">
        <v>590.47</v>
      </c>
      <c r="L2465" s="36">
        <v>573.12</v>
      </c>
      <c r="M2465" s="36">
        <v>590.47</v>
      </c>
    </row>
    <row r="2466" spans="3:13" x14ac:dyDescent="0.25">
      <c r="C2466" s="15">
        <f t="shared" si="66"/>
        <v>43708</v>
      </c>
      <c r="D2466" s="35">
        <v>43684</v>
      </c>
      <c r="E2466" s="36">
        <v>310312.5</v>
      </c>
      <c r="F2466" s="36">
        <v>91363.67</v>
      </c>
      <c r="G2466" s="36">
        <v>218948.8</v>
      </c>
      <c r="H2466" s="36">
        <v>326</v>
      </c>
      <c r="I2466" s="36">
        <v>17.106300000000001</v>
      </c>
      <c r="J2466" s="36">
        <v>17.196000000000002</v>
      </c>
      <c r="K2466" s="36">
        <v>576.9</v>
      </c>
      <c r="L2466" s="36">
        <v>573.12</v>
      </c>
      <c r="M2466" s="36">
        <v>576.9</v>
      </c>
    </row>
    <row r="2467" spans="3:13" x14ac:dyDescent="0.25">
      <c r="C2467" s="15">
        <f t="shared" si="66"/>
        <v>43708</v>
      </c>
      <c r="D2467" s="35">
        <v>43683</v>
      </c>
      <c r="E2467" s="36">
        <v>310915.8</v>
      </c>
      <c r="F2467" s="36">
        <v>91954.93</v>
      </c>
      <c r="G2467" s="36">
        <v>218960.9</v>
      </c>
      <c r="H2467" s="36">
        <v>54</v>
      </c>
      <c r="I2467" s="36">
        <v>16.4465</v>
      </c>
      <c r="J2467" s="36">
        <v>16.445</v>
      </c>
      <c r="K2467" s="36">
        <v>568</v>
      </c>
      <c r="L2467" s="36">
        <v>573.12</v>
      </c>
      <c r="M2467" s="36">
        <v>568</v>
      </c>
    </row>
    <row r="2468" spans="3:13" x14ac:dyDescent="0.25">
      <c r="C2468" s="15">
        <f t="shared" si="66"/>
        <v>43708</v>
      </c>
      <c r="D2468" s="35">
        <v>43682</v>
      </c>
      <c r="E2468" s="36">
        <v>311516</v>
      </c>
      <c r="F2468" s="36">
        <v>93239.679999999993</v>
      </c>
      <c r="G2468" s="36">
        <v>218276.4</v>
      </c>
      <c r="H2468" s="36">
        <v>61</v>
      </c>
      <c r="I2468" s="36">
        <v>16.3962</v>
      </c>
      <c r="J2468" s="36">
        <v>16.393000000000001</v>
      </c>
      <c r="K2468" s="36">
        <v>568.45000000000005</v>
      </c>
      <c r="L2468" s="36">
        <v>574.6</v>
      </c>
      <c r="M2468" s="36">
        <v>568.45000000000005</v>
      </c>
    </row>
    <row r="2469" spans="3:13" x14ac:dyDescent="0.25">
      <c r="C2469" s="15">
        <f t="shared" si="66"/>
        <v>43708</v>
      </c>
      <c r="D2469" s="35">
        <v>43681</v>
      </c>
      <c r="E2469" s="36">
        <v>310364.40000000002</v>
      </c>
      <c r="F2469" s="36">
        <v>93524.06</v>
      </c>
      <c r="G2469" s="36">
        <v>216840.4</v>
      </c>
      <c r="H2469" s="36">
        <v>0</v>
      </c>
      <c r="I2469" s="36">
        <v>16.2043</v>
      </c>
      <c r="J2469" s="36">
        <v>16.27</v>
      </c>
      <c r="K2469" s="36">
        <v>556.32000000000005</v>
      </c>
      <c r="L2469" s="36">
        <v>574.6</v>
      </c>
      <c r="M2469" s="36">
        <v>556.32000000000005</v>
      </c>
    </row>
    <row r="2470" spans="3:13" x14ac:dyDescent="0.25">
      <c r="C2470" s="15">
        <f t="shared" si="66"/>
        <v>43708</v>
      </c>
      <c r="D2470" s="35">
        <v>43680</v>
      </c>
      <c r="E2470" s="36">
        <v>310364.40000000002</v>
      </c>
      <c r="F2470" s="36">
        <v>93524.06</v>
      </c>
      <c r="G2470" s="36">
        <v>216840.4</v>
      </c>
      <c r="H2470" s="36">
        <v>0</v>
      </c>
      <c r="I2470" s="36">
        <v>16.2043</v>
      </c>
      <c r="J2470" s="36">
        <v>16.27</v>
      </c>
      <c r="K2470" s="36">
        <v>556.32000000000005</v>
      </c>
      <c r="L2470" s="36">
        <v>574.6</v>
      </c>
      <c r="M2470" s="36">
        <v>556.32000000000005</v>
      </c>
    </row>
    <row r="2471" spans="3:13" x14ac:dyDescent="0.25">
      <c r="C2471" s="15">
        <f t="shared" si="66"/>
        <v>43708</v>
      </c>
      <c r="D2471" s="35">
        <v>43679</v>
      </c>
      <c r="E2471" s="36">
        <v>310364.40000000002</v>
      </c>
      <c r="F2471" s="36">
        <v>93524.06</v>
      </c>
      <c r="G2471" s="36">
        <v>216840.4</v>
      </c>
      <c r="H2471" s="36">
        <v>66</v>
      </c>
      <c r="I2471" s="36">
        <v>16.2043</v>
      </c>
      <c r="J2471" s="36">
        <v>16.27</v>
      </c>
      <c r="K2471" s="36">
        <v>556.32000000000005</v>
      </c>
      <c r="L2471" s="36">
        <v>574.6</v>
      </c>
      <c r="M2471" s="36">
        <v>556.32000000000005</v>
      </c>
    </row>
    <row r="2472" spans="3:13" x14ac:dyDescent="0.25">
      <c r="C2472" s="15">
        <f t="shared" si="66"/>
        <v>43708</v>
      </c>
      <c r="D2472" s="35">
        <v>43678</v>
      </c>
      <c r="E2472" s="36">
        <v>310374.2</v>
      </c>
      <c r="F2472" s="36">
        <v>95145.05</v>
      </c>
      <c r="G2472" s="36">
        <v>215229.1</v>
      </c>
      <c r="H2472" s="36">
        <v>66</v>
      </c>
      <c r="I2472" s="36">
        <v>16.3355</v>
      </c>
      <c r="J2472" s="36">
        <v>16.18</v>
      </c>
      <c r="K2472" s="36">
        <v>554.16</v>
      </c>
      <c r="L2472" s="36">
        <v>574.6</v>
      </c>
      <c r="M2472" s="36">
        <v>554.16</v>
      </c>
    </row>
    <row r="2473" spans="3:13" x14ac:dyDescent="0.25">
      <c r="C2473" s="15">
        <f t="shared" si="66"/>
        <v>43677</v>
      </c>
      <c r="D2473" s="35">
        <v>43677</v>
      </c>
      <c r="E2473" s="36">
        <v>310374.2</v>
      </c>
      <c r="F2473" s="36">
        <v>95199.77</v>
      </c>
      <c r="G2473" s="36">
        <v>215174.39999999999</v>
      </c>
      <c r="H2473" s="36">
        <v>188</v>
      </c>
      <c r="I2473" s="36">
        <v>16.264500000000002</v>
      </c>
      <c r="J2473" s="36">
        <v>16.405000000000001</v>
      </c>
      <c r="K2473" s="36">
        <v>568.54999999999995</v>
      </c>
      <c r="L2473" s="36">
        <v>574.6</v>
      </c>
      <c r="M2473" s="36">
        <v>568.54999999999995</v>
      </c>
    </row>
    <row r="2474" spans="3:13" x14ac:dyDescent="0.25">
      <c r="C2474" s="15">
        <f t="shared" si="66"/>
        <v>43677</v>
      </c>
      <c r="D2474" s="35">
        <v>43676</v>
      </c>
      <c r="E2474" s="36">
        <v>309325.3</v>
      </c>
      <c r="F2474" s="36">
        <v>93817.66</v>
      </c>
      <c r="G2474" s="36">
        <v>215507.6</v>
      </c>
      <c r="H2474" s="36">
        <v>0</v>
      </c>
      <c r="I2474" s="36">
        <v>16.569500000000001</v>
      </c>
      <c r="J2474" s="36">
        <v>16.558</v>
      </c>
      <c r="K2474" s="36">
        <v>569.1</v>
      </c>
      <c r="L2474" s="36">
        <v>574.6</v>
      </c>
      <c r="M2474" s="36">
        <v>569.1</v>
      </c>
    </row>
    <row r="2475" spans="3:13" x14ac:dyDescent="0.25">
      <c r="C2475" s="15">
        <f t="shared" si="66"/>
        <v>43677</v>
      </c>
      <c r="D2475" s="35">
        <v>43675</v>
      </c>
      <c r="E2475" s="36">
        <v>308748.2</v>
      </c>
      <c r="F2475" s="36">
        <v>93842.54</v>
      </c>
      <c r="G2475" s="36">
        <v>214905.7</v>
      </c>
      <c r="H2475" s="36">
        <v>56</v>
      </c>
      <c r="I2475" s="36">
        <v>16.458500000000001</v>
      </c>
      <c r="J2475" s="36">
        <v>16.367999999999999</v>
      </c>
      <c r="K2475" s="36">
        <v>566.48</v>
      </c>
      <c r="L2475" s="36">
        <v>574.6</v>
      </c>
      <c r="M2475" s="36">
        <v>566.48</v>
      </c>
    </row>
    <row r="2476" spans="3:13" x14ac:dyDescent="0.25">
      <c r="C2476" s="15">
        <f t="shared" si="66"/>
        <v>43677</v>
      </c>
      <c r="D2476" s="35">
        <v>43674</v>
      </c>
      <c r="E2476" s="36">
        <v>308738.3</v>
      </c>
      <c r="F2476" s="36">
        <v>93842.54</v>
      </c>
      <c r="G2476" s="36">
        <v>214895.8</v>
      </c>
      <c r="H2476" s="36">
        <v>0</v>
      </c>
      <c r="I2476" s="36">
        <v>16.398900000000001</v>
      </c>
      <c r="J2476" s="36">
        <v>16.324999999999999</v>
      </c>
      <c r="K2476" s="36">
        <v>568.09</v>
      </c>
      <c r="L2476" s="36">
        <v>574.6</v>
      </c>
      <c r="M2476" s="36">
        <v>568.09</v>
      </c>
    </row>
    <row r="2477" spans="3:13" x14ac:dyDescent="0.25">
      <c r="C2477" s="15">
        <f t="shared" si="66"/>
        <v>43677</v>
      </c>
      <c r="D2477" s="35">
        <v>43673</v>
      </c>
      <c r="E2477" s="36">
        <v>308738.3</v>
      </c>
      <c r="F2477" s="36">
        <v>93842.54</v>
      </c>
      <c r="G2477" s="36">
        <v>214895.8</v>
      </c>
      <c r="H2477" s="36">
        <v>0</v>
      </c>
      <c r="I2477" s="36">
        <v>16.398900000000001</v>
      </c>
      <c r="J2477" s="36">
        <v>16.324999999999999</v>
      </c>
      <c r="K2477" s="36">
        <v>568.09</v>
      </c>
      <c r="L2477" s="36">
        <v>574.6</v>
      </c>
      <c r="M2477" s="36">
        <v>568.09</v>
      </c>
    </row>
    <row r="2478" spans="3:13" x14ac:dyDescent="0.25">
      <c r="C2478" s="15">
        <f t="shared" si="66"/>
        <v>43677</v>
      </c>
      <c r="D2478" s="35">
        <v>43672</v>
      </c>
      <c r="E2478" s="36">
        <v>308738.3</v>
      </c>
      <c r="F2478" s="36">
        <v>93842.54</v>
      </c>
      <c r="G2478" s="36">
        <v>214895.8</v>
      </c>
      <c r="H2478" s="36">
        <v>317</v>
      </c>
      <c r="I2478" s="36">
        <v>16.398900000000001</v>
      </c>
      <c r="J2478" s="36">
        <v>16.324999999999999</v>
      </c>
      <c r="K2478" s="36">
        <v>568.09</v>
      </c>
      <c r="L2478" s="36">
        <v>574.6</v>
      </c>
      <c r="M2478" s="36">
        <v>568.09</v>
      </c>
    </row>
    <row r="2479" spans="3:13" x14ac:dyDescent="0.25">
      <c r="C2479" s="15">
        <f t="shared" si="66"/>
        <v>43677</v>
      </c>
      <c r="D2479" s="35">
        <v>43671</v>
      </c>
      <c r="E2479" s="36">
        <v>308512.2</v>
      </c>
      <c r="F2479" s="36">
        <v>93927.6</v>
      </c>
      <c r="G2479" s="36">
        <v>214584.6</v>
      </c>
      <c r="H2479" s="36">
        <v>56</v>
      </c>
      <c r="I2479" s="36">
        <v>16.411999999999999</v>
      </c>
      <c r="J2479" s="36">
        <v>16.338999999999999</v>
      </c>
      <c r="K2479" s="36">
        <v>570.96</v>
      </c>
      <c r="L2479" s="36">
        <v>574.6</v>
      </c>
      <c r="M2479" s="36">
        <v>570.96</v>
      </c>
    </row>
    <row r="2480" spans="3:13" x14ac:dyDescent="0.25">
      <c r="C2480" s="15">
        <f t="shared" si="66"/>
        <v>43677</v>
      </c>
      <c r="D2480" s="35">
        <v>43670</v>
      </c>
      <c r="E2480" s="36">
        <v>307902.3</v>
      </c>
      <c r="F2480" s="36">
        <v>93706.95</v>
      </c>
      <c r="G2480" s="36">
        <v>214195.3</v>
      </c>
      <c r="H2480" s="36">
        <v>90</v>
      </c>
      <c r="I2480" s="36">
        <v>16.602</v>
      </c>
      <c r="J2480" s="36">
        <v>16.553999999999998</v>
      </c>
      <c r="K2480" s="36">
        <v>571.71</v>
      </c>
      <c r="L2480" s="36">
        <v>534.44000000000005</v>
      </c>
      <c r="M2480" s="36">
        <v>571.71</v>
      </c>
    </row>
    <row r="2481" spans="3:13" x14ac:dyDescent="0.25">
      <c r="C2481" s="15">
        <f t="shared" si="66"/>
        <v>43677</v>
      </c>
      <c r="D2481" s="35">
        <v>43669</v>
      </c>
      <c r="E2481" s="36">
        <v>307937.2</v>
      </c>
      <c r="F2481" s="36">
        <v>93706.95</v>
      </c>
      <c r="G2481" s="36">
        <v>214230.3</v>
      </c>
      <c r="H2481" s="36">
        <v>51</v>
      </c>
      <c r="I2481" s="36">
        <v>16.405000000000001</v>
      </c>
      <c r="J2481" s="36">
        <v>16.405000000000001</v>
      </c>
      <c r="K2481" s="36">
        <v>565.9</v>
      </c>
      <c r="L2481" s="36">
        <v>534.44000000000005</v>
      </c>
      <c r="M2481" s="36">
        <v>565.9</v>
      </c>
    </row>
    <row r="2482" spans="3:13" x14ac:dyDescent="0.25">
      <c r="C2482" s="15">
        <f t="shared" si="66"/>
        <v>43677</v>
      </c>
      <c r="D2482" s="35">
        <v>43668</v>
      </c>
      <c r="E2482" s="36">
        <v>307104</v>
      </c>
      <c r="F2482" s="36">
        <v>93110.26</v>
      </c>
      <c r="G2482" s="36">
        <v>213993.8</v>
      </c>
      <c r="H2482" s="36">
        <v>293</v>
      </c>
      <c r="I2482" s="36">
        <v>16.363199999999999</v>
      </c>
      <c r="J2482" s="36">
        <v>16.34</v>
      </c>
      <c r="K2482" s="36">
        <v>565.75</v>
      </c>
      <c r="L2482" s="36">
        <v>534.44000000000005</v>
      </c>
      <c r="M2482" s="36">
        <v>565.75</v>
      </c>
    </row>
    <row r="2483" spans="3:13" x14ac:dyDescent="0.25">
      <c r="C2483" s="15">
        <f t="shared" si="66"/>
        <v>43677</v>
      </c>
      <c r="D2483" s="35">
        <v>43667</v>
      </c>
      <c r="E2483" s="36">
        <v>307104</v>
      </c>
      <c r="F2483" s="36">
        <v>93110.26</v>
      </c>
      <c r="G2483" s="36">
        <v>213993.8</v>
      </c>
      <c r="H2483" s="36">
        <v>0</v>
      </c>
      <c r="I2483" s="36">
        <v>16.198799999999999</v>
      </c>
      <c r="J2483" s="36">
        <v>16.117000000000001</v>
      </c>
      <c r="K2483" s="36">
        <v>569.5</v>
      </c>
      <c r="L2483" s="36">
        <v>534.44000000000005</v>
      </c>
      <c r="M2483" s="36">
        <v>569.5</v>
      </c>
    </row>
    <row r="2484" spans="3:13" x14ac:dyDescent="0.25">
      <c r="C2484" s="15">
        <f t="shared" si="66"/>
        <v>43677</v>
      </c>
      <c r="D2484" s="35">
        <v>43666</v>
      </c>
      <c r="E2484" s="36">
        <v>307104</v>
      </c>
      <c r="F2484" s="36">
        <v>93110.26</v>
      </c>
      <c r="G2484" s="36">
        <v>213993.8</v>
      </c>
      <c r="H2484" s="36">
        <v>0</v>
      </c>
      <c r="I2484" s="36">
        <v>16.198799999999999</v>
      </c>
      <c r="J2484" s="36">
        <v>16.117000000000001</v>
      </c>
      <c r="K2484" s="36">
        <v>569.5</v>
      </c>
      <c r="L2484" s="36">
        <v>534.44000000000005</v>
      </c>
      <c r="M2484" s="36">
        <v>569.5</v>
      </c>
    </row>
    <row r="2485" spans="3:13" x14ac:dyDescent="0.25">
      <c r="C2485" s="15">
        <f t="shared" si="66"/>
        <v>43677</v>
      </c>
      <c r="D2485" s="35">
        <v>43665</v>
      </c>
      <c r="E2485" s="36">
        <v>307104</v>
      </c>
      <c r="F2485" s="36">
        <v>93110.26</v>
      </c>
      <c r="G2485" s="36">
        <v>213993.8</v>
      </c>
      <c r="H2485" s="36">
        <v>61</v>
      </c>
      <c r="I2485" s="36">
        <v>16.198799999999999</v>
      </c>
      <c r="J2485" s="36">
        <v>16.117000000000001</v>
      </c>
      <c r="K2485" s="36">
        <v>569.5</v>
      </c>
      <c r="L2485" s="36">
        <v>534.44000000000005</v>
      </c>
      <c r="M2485" s="36">
        <v>569.5</v>
      </c>
    </row>
    <row r="2486" spans="3:13" x14ac:dyDescent="0.25">
      <c r="C2486" s="15">
        <f t="shared" si="66"/>
        <v>43677</v>
      </c>
      <c r="D2486" s="35">
        <v>43664</v>
      </c>
      <c r="E2486" s="36">
        <v>307432.7</v>
      </c>
      <c r="F2486" s="36">
        <v>93110.26</v>
      </c>
      <c r="G2486" s="36">
        <v>214322.5</v>
      </c>
      <c r="H2486" s="36">
        <v>15</v>
      </c>
      <c r="I2486" s="36">
        <v>16.350000000000001</v>
      </c>
      <c r="J2486" s="36">
        <v>16.12</v>
      </c>
      <c r="K2486" s="36">
        <v>553.33000000000004</v>
      </c>
      <c r="L2486" s="36">
        <v>534.44000000000005</v>
      </c>
      <c r="M2486" s="36">
        <v>553.33000000000004</v>
      </c>
    </row>
    <row r="2487" spans="3:13" x14ac:dyDescent="0.25">
      <c r="C2487" s="15">
        <f t="shared" si="66"/>
        <v>43677</v>
      </c>
      <c r="D2487" s="35">
        <v>43663</v>
      </c>
      <c r="E2487" s="36">
        <v>306599.8</v>
      </c>
      <c r="F2487" s="36">
        <v>92592.65</v>
      </c>
      <c r="G2487" s="36">
        <v>214007.1</v>
      </c>
      <c r="H2487" s="36">
        <v>147</v>
      </c>
      <c r="I2487" s="36">
        <v>15.968</v>
      </c>
      <c r="J2487" s="36">
        <v>15.893000000000001</v>
      </c>
      <c r="K2487" s="36">
        <v>542.07000000000005</v>
      </c>
      <c r="L2487" s="36">
        <v>534.44000000000005</v>
      </c>
      <c r="M2487" s="36">
        <v>542.07000000000005</v>
      </c>
    </row>
    <row r="2488" spans="3:13" x14ac:dyDescent="0.25">
      <c r="C2488" s="15">
        <f t="shared" si="66"/>
        <v>43677</v>
      </c>
      <c r="D2488" s="35">
        <v>43662</v>
      </c>
      <c r="E2488" s="36">
        <v>307239.3</v>
      </c>
      <c r="F2488" s="36">
        <v>92592.65</v>
      </c>
      <c r="G2488" s="36">
        <v>214646.7</v>
      </c>
      <c r="H2488" s="36">
        <v>23</v>
      </c>
      <c r="I2488" s="36">
        <v>15.558999999999999</v>
      </c>
      <c r="J2488" s="36">
        <v>15.6</v>
      </c>
      <c r="K2488" s="36">
        <v>534.15</v>
      </c>
      <c r="L2488" s="36">
        <v>534.44000000000005</v>
      </c>
      <c r="M2488" s="36">
        <v>534.15</v>
      </c>
    </row>
    <row r="2489" spans="3:13" x14ac:dyDescent="0.25">
      <c r="C2489" s="15">
        <f t="shared" si="66"/>
        <v>43677</v>
      </c>
      <c r="D2489" s="35">
        <v>43661</v>
      </c>
      <c r="E2489" s="36">
        <v>306647.3</v>
      </c>
      <c r="F2489" s="36">
        <v>91993.58</v>
      </c>
      <c r="G2489" s="36">
        <v>214653.7</v>
      </c>
      <c r="H2489" s="36">
        <v>122</v>
      </c>
      <c r="I2489" s="36">
        <v>15.383699999999999</v>
      </c>
      <c r="J2489" s="36">
        <v>15.29</v>
      </c>
      <c r="K2489" s="36">
        <v>528.95000000000005</v>
      </c>
      <c r="L2489" s="36">
        <v>534.44000000000005</v>
      </c>
      <c r="M2489" s="36">
        <v>528.95000000000005</v>
      </c>
    </row>
    <row r="2490" spans="3:13" x14ac:dyDescent="0.25">
      <c r="C2490" s="15">
        <f t="shared" si="66"/>
        <v>43677</v>
      </c>
      <c r="D2490" s="35">
        <v>43660</v>
      </c>
      <c r="E2490" s="36">
        <v>306648.3</v>
      </c>
      <c r="F2490" s="36">
        <v>91993.58</v>
      </c>
      <c r="G2490" s="36">
        <v>214654.8</v>
      </c>
      <c r="H2490" s="36">
        <v>0</v>
      </c>
      <c r="I2490" s="36">
        <v>15.219200000000001</v>
      </c>
      <c r="J2490" s="36">
        <v>15.161</v>
      </c>
      <c r="K2490" s="36">
        <v>526.25</v>
      </c>
      <c r="L2490" s="36">
        <v>534.44000000000005</v>
      </c>
      <c r="M2490" s="36">
        <v>526.25</v>
      </c>
    </row>
    <row r="2491" spans="3:13" x14ac:dyDescent="0.25">
      <c r="C2491" s="15">
        <f t="shared" si="66"/>
        <v>43677</v>
      </c>
      <c r="D2491" s="35">
        <v>43659</v>
      </c>
      <c r="E2491" s="36">
        <v>306648.3</v>
      </c>
      <c r="F2491" s="36">
        <v>91993.58</v>
      </c>
      <c r="G2491" s="36">
        <v>214654.8</v>
      </c>
      <c r="H2491" s="36">
        <v>0</v>
      </c>
      <c r="I2491" s="36">
        <v>15.219200000000001</v>
      </c>
      <c r="J2491" s="36">
        <v>15.161</v>
      </c>
      <c r="K2491" s="36">
        <v>526.25</v>
      </c>
      <c r="L2491" s="36">
        <v>534.44000000000005</v>
      </c>
      <c r="M2491" s="36">
        <v>526.25</v>
      </c>
    </row>
    <row r="2492" spans="3:13" x14ac:dyDescent="0.25">
      <c r="C2492" s="15">
        <f t="shared" si="66"/>
        <v>43677</v>
      </c>
      <c r="D2492" s="35">
        <v>43658</v>
      </c>
      <c r="E2492" s="36">
        <v>306648.3</v>
      </c>
      <c r="F2492" s="36">
        <v>91993.58</v>
      </c>
      <c r="G2492" s="36">
        <v>214654.8</v>
      </c>
      <c r="H2492" s="36">
        <v>4</v>
      </c>
      <c r="I2492" s="36">
        <v>15.219200000000001</v>
      </c>
      <c r="J2492" s="36">
        <v>15.161</v>
      </c>
      <c r="K2492" s="36">
        <v>526.25</v>
      </c>
      <c r="L2492" s="36">
        <v>534.44000000000005</v>
      </c>
      <c r="M2492" s="36">
        <v>526.25</v>
      </c>
    </row>
    <row r="2493" spans="3:13" x14ac:dyDescent="0.25">
      <c r="C2493" s="15">
        <f t="shared" si="66"/>
        <v>43677</v>
      </c>
      <c r="D2493" s="35">
        <v>43657</v>
      </c>
      <c r="E2493" s="36">
        <v>306922.90000000002</v>
      </c>
      <c r="F2493" s="36">
        <v>91993.58</v>
      </c>
      <c r="G2493" s="36">
        <v>214929.4</v>
      </c>
      <c r="H2493" s="36">
        <v>20</v>
      </c>
      <c r="I2493" s="36">
        <v>15.122</v>
      </c>
      <c r="J2493" s="36">
        <v>15.067</v>
      </c>
      <c r="K2493" s="36">
        <v>529.53</v>
      </c>
      <c r="L2493" s="36">
        <v>534.44000000000005</v>
      </c>
      <c r="M2493" s="36">
        <v>529.53</v>
      </c>
    </row>
    <row r="2494" spans="3:13" x14ac:dyDescent="0.25">
      <c r="C2494" s="15">
        <f t="shared" si="66"/>
        <v>43677</v>
      </c>
      <c r="D2494" s="35">
        <v>43656</v>
      </c>
      <c r="E2494" s="36">
        <v>306939.5</v>
      </c>
      <c r="F2494" s="36">
        <v>93361.01</v>
      </c>
      <c r="G2494" s="36">
        <v>213578.5</v>
      </c>
      <c r="H2494" s="36">
        <v>3</v>
      </c>
      <c r="I2494" s="36">
        <v>15.241199999999999</v>
      </c>
      <c r="J2494" s="36">
        <v>15.147</v>
      </c>
      <c r="K2494" s="36">
        <v>525.38</v>
      </c>
      <c r="L2494" s="36">
        <v>534.44000000000005</v>
      </c>
      <c r="M2494" s="36">
        <v>525.38</v>
      </c>
    </row>
    <row r="2495" spans="3:13" x14ac:dyDescent="0.25">
      <c r="C2495" s="15">
        <f t="shared" si="66"/>
        <v>43677</v>
      </c>
      <c r="D2495" s="35">
        <v>43655</v>
      </c>
      <c r="E2495" s="36">
        <v>307141.09999999998</v>
      </c>
      <c r="F2495" s="36">
        <v>93361.01</v>
      </c>
      <c r="G2495" s="36">
        <v>213780</v>
      </c>
      <c r="H2495" s="36">
        <v>13</v>
      </c>
      <c r="I2495" s="36">
        <v>15.106999999999999</v>
      </c>
      <c r="J2495" s="36">
        <v>15.068</v>
      </c>
      <c r="K2495" s="36">
        <v>523.52</v>
      </c>
      <c r="L2495" s="36">
        <v>534.44000000000005</v>
      </c>
      <c r="M2495" s="36">
        <v>523.52</v>
      </c>
    </row>
    <row r="2496" spans="3:13" x14ac:dyDescent="0.25">
      <c r="C2496" s="15">
        <f t="shared" si="66"/>
        <v>43677</v>
      </c>
      <c r="D2496" s="35">
        <v>43654</v>
      </c>
      <c r="E2496" s="36">
        <v>306573.90000000002</v>
      </c>
      <c r="F2496" s="36">
        <v>92874.98</v>
      </c>
      <c r="G2496" s="36">
        <v>213699</v>
      </c>
      <c r="H2496" s="36">
        <v>176</v>
      </c>
      <c r="I2496" s="36">
        <v>15.032</v>
      </c>
      <c r="J2496" s="36">
        <v>14.972</v>
      </c>
      <c r="K2496" s="36">
        <v>525.44000000000005</v>
      </c>
      <c r="L2496" s="36">
        <v>534.44000000000005</v>
      </c>
      <c r="M2496" s="36">
        <v>525.44000000000005</v>
      </c>
    </row>
    <row r="2497" spans="3:13" x14ac:dyDescent="0.25">
      <c r="C2497" s="15">
        <f t="shared" si="66"/>
        <v>43677</v>
      </c>
      <c r="D2497" s="35">
        <v>43653</v>
      </c>
      <c r="E2497" s="36">
        <v>306575</v>
      </c>
      <c r="F2497" s="36">
        <v>92874.98</v>
      </c>
      <c r="G2497" s="36">
        <v>213700</v>
      </c>
      <c r="H2497" s="36">
        <v>0</v>
      </c>
      <c r="I2497" s="36">
        <v>14.998799999999999</v>
      </c>
      <c r="J2497" s="36">
        <v>14.917999999999999</v>
      </c>
      <c r="K2497" s="36">
        <v>529.33000000000004</v>
      </c>
      <c r="L2497" s="36">
        <v>534.44000000000005</v>
      </c>
      <c r="M2497" s="36">
        <v>529.33000000000004</v>
      </c>
    </row>
    <row r="2498" spans="3:13" x14ac:dyDescent="0.25">
      <c r="C2498" s="15">
        <f t="shared" si="66"/>
        <v>43677</v>
      </c>
      <c r="D2498" s="35">
        <v>43652</v>
      </c>
      <c r="E2498" s="36">
        <v>306575</v>
      </c>
      <c r="F2498" s="36">
        <v>92874.98</v>
      </c>
      <c r="G2498" s="36">
        <v>213700</v>
      </c>
      <c r="H2498" s="36">
        <v>0</v>
      </c>
      <c r="I2498" s="36">
        <v>14.998799999999999</v>
      </c>
      <c r="J2498" s="36">
        <v>14.917999999999999</v>
      </c>
      <c r="K2498" s="36">
        <v>529.33000000000004</v>
      </c>
      <c r="L2498" s="36">
        <v>534.44000000000005</v>
      </c>
      <c r="M2498" s="36">
        <v>529.33000000000004</v>
      </c>
    </row>
    <row r="2499" spans="3:13" x14ac:dyDescent="0.25">
      <c r="C2499" s="15">
        <f t="shared" si="66"/>
        <v>43677</v>
      </c>
      <c r="D2499" s="35">
        <v>43651</v>
      </c>
      <c r="E2499" s="36">
        <v>306575</v>
      </c>
      <c r="F2499" s="36">
        <v>92874.98</v>
      </c>
      <c r="G2499" s="36">
        <v>213700</v>
      </c>
      <c r="H2499" s="36">
        <v>30</v>
      </c>
      <c r="I2499" s="36">
        <v>14.998799999999999</v>
      </c>
      <c r="J2499" s="36">
        <v>14.917999999999999</v>
      </c>
      <c r="K2499" s="36">
        <v>529.33000000000004</v>
      </c>
      <c r="L2499" s="36">
        <v>534.44000000000005</v>
      </c>
      <c r="M2499" s="36">
        <v>529.33000000000004</v>
      </c>
    </row>
    <row r="2500" spans="3:13" x14ac:dyDescent="0.25">
      <c r="C2500" s="15">
        <f t="shared" si="66"/>
        <v>43677</v>
      </c>
      <c r="D2500" s="35">
        <v>43650</v>
      </c>
      <c r="E2500" s="36">
        <v>305972.09999999998</v>
      </c>
      <c r="F2500" s="36">
        <v>92874.98</v>
      </c>
      <c r="G2500" s="36">
        <v>213097.1</v>
      </c>
      <c r="H2500" s="36">
        <v>0</v>
      </c>
      <c r="I2500" s="36">
        <v>15.287100000000001</v>
      </c>
      <c r="J2500" s="36">
        <v>15.252000000000001</v>
      </c>
      <c r="K2500" s="36">
        <v>530.16</v>
      </c>
      <c r="L2500" s="36">
        <v>534.44000000000005</v>
      </c>
      <c r="M2500" s="36">
        <v>530.16</v>
      </c>
    </row>
    <row r="2501" spans="3:13" x14ac:dyDescent="0.25">
      <c r="C2501" s="15">
        <f t="shared" si="66"/>
        <v>43677</v>
      </c>
      <c r="D2501" s="35">
        <v>43649</v>
      </c>
      <c r="E2501" s="36">
        <v>305972.09999999998</v>
      </c>
      <c r="F2501" s="36">
        <v>92874.98</v>
      </c>
      <c r="G2501" s="36">
        <v>213097.1</v>
      </c>
      <c r="H2501" s="36">
        <v>2</v>
      </c>
      <c r="I2501" s="36">
        <v>15.305</v>
      </c>
      <c r="J2501" s="36">
        <v>15.252000000000001</v>
      </c>
      <c r="K2501" s="36">
        <v>531.29999999999995</v>
      </c>
      <c r="L2501" s="36">
        <v>534.44000000000005</v>
      </c>
      <c r="M2501" s="36">
        <v>531.29999999999995</v>
      </c>
    </row>
    <row r="2502" spans="3:13" x14ac:dyDescent="0.25">
      <c r="C2502" s="15">
        <f t="shared" si="66"/>
        <v>43677</v>
      </c>
      <c r="D2502" s="35">
        <v>43648</v>
      </c>
      <c r="E2502" s="36">
        <v>305978</v>
      </c>
      <c r="F2502" s="36">
        <v>92920.79</v>
      </c>
      <c r="G2502" s="36">
        <v>213057.2</v>
      </c>
      <c r="H2502" s="36">
        <v>21</v>
      </c>
      <c r="I2502" s="36">
        <v>15.3165</v>
      </c>
      <c r="J2502" s="36">
        <v>15.154</v>
      </c>
      <c r="K2502" s="36">
        <v>525.83000000000004</v>
      </c>
      <c r="L2502" s="36">
        <v>534.44000000000005</v>
      </c>
      <c r="M2502" s="36">
        <v>525.83000000000004</v>
      </c>
    </row>
    <row r="2503" spans="3:13" x14ac:dyDescent="0.25">
      <c r="C2503" s="15">
        <f t="shared" si="66"/>
        <v>43677</v>
      </c>
      <c r="D2503" s="35">
        <v>43647</v>
      </c>
      <c r="E2503" s="36">
        <v>305683.40000000002</v>
      </c>
      <c r="F2503" s="36">
        <v>92323.8</v>
      </c>
      <c r="G2503" s="36">
        <v>213359.6</v>
      </c>
      <c r="H2503" s="36">
        <v>237</v>
      </c>
      <c r="I2503" s="36">
        <v>15.145</v>
      </c>
      <c r="J2503" s="36">
        <v>15.106</v>
      </c>
      <c r="K2503" s="36">
        <v>526</v>
      </c>
      <c r="L2503" s="36">
        <v>534.44000000000005</v>
      </c>
      <c r="M2503" s="36">
        <v>526</v>
      </c>
    </row>
    <row r="2504" spans="3:13" x14ac:dyDescent="0.25">
      <c r="C2504" s="15">
        <f t="shared" si="66"/>
        <v>43646</v>
      </c>
      <c r="D2504" s="35">
        <v>43646</v>
      </c>
      <c r="E2504" s="36">
        <v>306314</v>
      </c>
      <c r="F2504" s="36">
        <v>91127.15</v>
      </c>
      <c r="G2504" s="36">
        <v>215186.8</v>
      </c>
      <c r="H2504" s="36">
        <v>0</v>
      </c>
      <c r="I2504" s="36">
        <v>15.315</v>
      </c>
      <c r="J2504" s="36">
        <v>15.253</v>
      </c>
      <c r="K2504" s="36">
        <v>529.36</v>
      </c>
      <c r="L2504" s="36">
        <v>534.44000000000005</v>
      </c>
      <c r="M2504" s="36">
        <v>529.36</v>
      </c>
    </row>
    <row r="2505" spans="3:13" x14ac:dyDescent="0.25">
      <c r="C2505" s="15">
        <f t="shared" si="66"/>
        <v>43646</v>
      </c>
      <c r="D2505" s="35">
        <v>43645</v>
      </c>
      <c r="E2505" s="36">
        <v>306314</v>
      </c>
      <c r="F2505" s="36">
        <v>91127.15</v>
      </c>
      <c r="G2505" s="36">
        <v>215186.8</v>
      </c>
      <c r="H2505" s="36">
        <v>0</v>
      </c>
      <c r="I2505" s="36">
        <v>15.315</v>
      </c>
      <c r="J2505" s="36">
        <v>15.253</v>
      </c>
      <c r="K2505" s="36">
        <v>529.36</v>
      </c>
      <c r="L2505" s="36">
        <v>534.44000000000005</v>
      </c>
      <c r="M2505" s="36">
        <v>529.36</v>
      </c>
    </row>
    <row r="2506" spans="3:13" x14ac:dyDescent="0.25">
      <c r="C2506" s="15">
        <f t="shared" si="66"/>
        <v>43646</v>
      </c>
      <c r="D2506" s="35">
        <v>43644</v>
      </c>
      <c r="E2506" s="36">
        <v>306314</v>
      </c>
      <c r="F2506" s="36">
        <v>91127.15</v>
      </c>
      <c r="G2506" s="36">
        <v>215186.8</v>
      </c>
      <c r="H2506" s="36">
        <v>515</v>
      </c>
      <c r="I2506" s="36">
        <v>15.315</v>
      </c>
      <c r="J2506" s="36">
        <v>15.253</v>
      </c>
      <c r="K2506" s="36">
        <v>529.36</v>
      </c>
      <c r="L2506" s="36">
        <v>534.44000000000005</v>
      </c>
      <c r="M2506" s="36">
        <v>529.36</v>
      </c>
    </row>
    <row r="2507" spans="3:13" x14ac:dyDescent="0.25">
      <c r="C2507" s="15">
        <f t="shared" si="66"/>
        <v>43646</v>
      </c>
      <c r="D2507" s="35">
        <v>43643</v>
      </c>
      <c r="E2507" s="36">
        <v>306165.2</v>
      </c>
      <c r="F2507" s="36">
        <v>86515.8</v>
      </c>
      <c r="G2507" s="36">
        <v>219649.3</v>
      </c>
      <c r="H2507" s="36">
        <v>2620</v>
      </c>
      <c r="I2507" s="36">
        <v>15.2585</v>
      </c>
      <c r="J2507" s="36">
        <v>15.205</v>
      </c>
      <c r="K2507" s="36">
        <v>528.41999999999996</v>
      </c>
      <c r="L2507" s="36">
        <v>534.44000000000005</v>
      </c>
      <c r="M2507" s="36">
        <v>528.41999999999996</v>
      </c>
    </row>
    <row r="2508" spans="3:13" x14ac:dyDescent="0.25">
      <c r="C2508" s="15">
        <f t="shared" si="66"/>
        <v>43646</v>
      </c>
      <c r="D2508" s="35">
        <v>43642</v>
      </c>
      <c r="E2508" s="36">
        <v>305509.3</v>
      </c>
      <c r="F2508" s="36">
        <v>86515.8</v>
      </c>
      <c r="G2508" s="36">
        <v>218993.4</v>
      </c>
      <c r="H2508" s="36">
        <v>0</v>
      </c>
      <c r="I2508" s="36">
        <v>15.2692</v>
      </c>
      <c r="J2508" s="36">
        <v>15.294</v>
      </c>
      <c r="K2508" s="36">
        <v>530.22</v>
      </c>
      <c r="L2508" s="36">
        <v>534.44000000000005</v>
      </c>
      <c r="M2508" s="36">
        <v>530.22</v>
      </c>
    </row>
    <row r="2509" spans="3:13" x14ac:dyDescent="0.25">
      <c r="C2509" s="15">
        <f t="shared" si="66"/>
        <v>43646</v>
      </c>
      <c r="D2509" s="35">
        <v>43641</v>
      </c>
      <c r="E2509" s="36">
        <v>305509.3</v>
      </c>
      <c r="F2509" s="36">
        <v>86515.8</v>
      </c>
      <c r="G2509" s="36">
        <v>218993.4</v>
      </c>
      <c r="H2509" s="36">
        <v>0</v>
      </c>
      <c r="I2509" s="36">
        <v>15.371499999999999</v>
      </c>
      <c r="J2509" s="36">
        <v>15.3</v>
      </c>
      <c r="K2509" s="36">
        <v>535.19000000000005</v>
      </c>
      <c r="L2509" s="36">
        <v>522.17999999999995</v>
      </c>
      <c r="M2509" s="36">
        <v>535.19000000000005</v>
      </c>
    </row>
    <row r="2510" spans="3:13" x14ac:dyDescent="0.25">
      <c r="C2510" s="15">
        <f t="shared" si="66"/>
        <v>43646</v>
      </c>
      <c r="D2510" s="35">
        <v>43640</v>
      </c>
      <c r="E2510" s="36">
        <v>304571.59999999998</v>
      </c>
      <c r="F2510" s="36">
        <v>86515.8</v>
      </c>
      <c r="G2510" s="36">
        <v>218055.8</v>
      </c>
      <c r="H2510" s="36">
        <v>4</v>
      </c>
      <c r="I2510" s="36">
        <v>15.4435</v>
      </c>
      <c r="J2510" s="36">
        <v>15.377000000000001</v>
      </c>
      <c r="K2510" s="36">
        <v>532.35</v>
      </c>
      <c r="L2510" s="36">
        <v>522.17999999999995</v>
      </c>
      <c r="M2510" s="36">
        <v>532.35</v>
      </c>
    </row>
    <row r="2511" spans="3:13" x14ac:dyDescent="0.25">
      <c r="C2511" s="15">
        <f t="shared" si="66"/>
        <v>43646</v>
      </c>
      <c r="D2511" s="35">
        <v>43639</v>
      </c>
      <c r="E2511" s="36">
        <v>304614.5</v>
      </c>
      <c r="F2511" s="36">
        <v>87119.07</v>
      </c>
      <c r="G2511" s="36">
        <v>217495.4</v>
      </c>
      <c r="H2511" s="36">
        <v>0</v>
      </c>
      <c r="I2511" s="36">
        <v>15.347300000000001</v>
      </c>
      <c r="J2511" s="36">
        <v>15.29</v>
      </c>
      <c r="K2511" s="36">
        <v>531.59</v>
      </c>
      <c r="L2511" s="36">
        <v>522.17999999999995</v>
      </c>
      <c r="M2511" s="36">
        <v>531.59</v>
      </c>
    </row>
    <row r="2512" spans="3:13" x14ac:dyDescent="0.25">
      <c r="C2512" s="15">
        <f t="shared" si="66"/>
        <v>43646</v>
      </c>
      <c r="D2512" s="35">
        <v>43638</v>
      </c>
      <c r="E2512" s="36">
        <v>304614.5</v>
      </c>
      <c r="F2512" s="36">
        <v>87119.07</v>
      </c>
      <c r="G2512" s="36">
        <v>217495.4</v>
      </c>
      <c r="H2512" s="36">
        <v>0</v>
      </c>
      <c r="I2512" s="36">
        <v>15.347300000000001</v>
      </c>
      <c r="J2512" s="36">
        <v>15.29</v>
      </c>
      <c r="K2512" s="36">
        <v>531.59</v>
      </c>
      <c r="L2512" s="36">
        <v>522.17999999999995</v>
      </c>
      <c r="M2512" s="36">
        <v>531.59</v>
      </c>
    </row>
    <row r="2513" spans="3:13" x14ac:dyDescent="0.25">
      <c r="C2513" s="15">
        <f t="shared" si="66"/>
        <v>43646</v>
      </c>
      <c r="D2513" s="35">
        <v>43637</v>
      </c>
      <c r="E2513" s="36">
        <v>304614.5</v>
      </c>
      <c r="F2513" s="36">
        <v>87119.07</v>
      </c>
      <c r="G2513" s="36">
        <v>217495.4</v>
      </c>
      <c r="H2513" s="36">
        <v>102</v>
      </c>
      <c r="I2513" s="36">
        <v>15.347300000000001</v>
      </c>
      <c r="J2513" s="36">
        <v>15.29</v>
      </c>
      <c r="K2513" s="36">
        <v>531.59</v>
      </c>
      <c r="L2513" s="36">
        <v>522.17999999999995</v>
      </c>
      <c r="M2513" s="36">
        <v>531.59</v>
      </c>
    </row>
    <row r="2514" spans="3:13" x14ac:dyDescent="0.25">
      <c r="C2514" s="15">
        <f t="shared" si="66"/>
        <v>43646</v>
      </c>
      <c r="D2514" s="35">
        <v>43636</v>
      </c>
      <c r="E2514" s="36">
        <v>304692</v>
      </c>
      <c r="F2514" s="36">
        <v>87119.07</v>
      </c>
      <c r="G2514" s="36">
        <v>217572.9</v>
      </c>
      <c r="H2514" s="36">
        <v>35</v>
      </c>
      <c r="I2514" s="36">
        <v>15.423999999999999</v>
      </c>
      <c r="J2514" s="36">
        <v>15.492000000000001</v>
      </c>
      <c r="K2514" s="36">
        <v>532.54999999999995</v>
      </c>
      <c r="L2514" s="36">
        <v>522.17999999999995</v>
      </c>
      <c r="M2514" s="36">
        <v>532.54999999999995</v>
      </c>
    </row>
    <row r="2515" spans="3:13" x14ac:dyDescent="0.25">
      <c r="C2515" s="15">
        <f t="shared" si="66"/>
        <v>43646</v>
      </c>
      <c r="D2515" s="35">
        <v>43635</v>
      </c>
      <c r="E2515" s="36">
        <v>304040.5</v>
      </c>
      <c r="F2515" s="36">
        <v>87119.07</v>
      </c>
      <c r="G2515" s="36">
        <v>216921.5</v>
      </c>
      <c r="H2515" s="36">
        <v>0</v>
      </c>
      <c r="I2515" s="36">
        <v>15.157</v>
      </c>
      <c r="J2515" s="36">
        <v>14.958</v>
      </c>
      <c r="K2515" s="36">
        <v>520.01</v>
      </c>
      <c r="L2515" s="36">
        <v>522.17999999999995</v>
      </c>
      <c r="M2515" s="36">
        <v>520.01</v>
      </c>
    </row>
    <row r="2516" spans="3:13" x14ac:dyDescent="0.25">
      <c r="C2516" s="15">
        <f t="shared" si="66"/>
        <v>43646</v>
      </c>
      <c r="D2516" s="35">
        <v>43634</v>
      </c>
      <c r="E2516" s="36">
        <v>303593.59999999998</v>
      </c>
      <c r="F2516" s="36">
        <v>87119.07</v>
      </c>
      <c r="G2516" s="36">
        <v>216474.5</v>
      </c>
      <c r="H2516" s="36">
        <v>38</v>
      </c>
      <c r="I2516" s="36">
        <v>15.0105</v>
      </c>
      <c r="J2516" s="36">
        <v>14.993</v>
      </c>
      <c r="K2516" s="36">
        <v>519.9</v>
      </c>
      <c r="L2516" s="36">
        <v>514.34</v>
      </c>
      <c r="M2516" s="36">
        <v>519.9</v>
      </c>
    </row>
    <row r="2517" spans="3:13" x14ac:dyDescent="0.25">
      <c r="C2517" s="15">
        <f t="shared" si="66"/>
        <v>43646</v>
      </c>
      <c r="D2517" s="35">
        <v>43633</v>
      </c>
      <c r="E2517" s="36">
        <v>303151.59999999998</v>
      </c>
      <c r="F2517" s="36">
        <v>87119.07</v>
      </c>
      <c r="G2517" s="36">
        <v>216032.5</v>
      </c>
      <c r="H2517" s="36">
        <v>3</v>
      </c>
      <c r="I2517" s="36">
        <v>14.8405</v>
      </c>
      <c r="J2517" s="36">
        <v>14.829000000000001</v>
      </c>
      <c r="K2517" s="36">
        <v>516.19000000000005</v>
      </c>
      <c r="L2517" s="36">
        <v>514.34</v>
      </c>
      <c r="M2517" s="36">
        <v>516.19000000000005</v>
      </c>
    </row>
    <row r="2518" spans="3:13" x14ac:dyDescent="0.25">
      <c r="C2518" s="15">
        <f t="shared" si="66"/>
        <v>43646</v>
      </c>
      <c r="D2518" s="35">
        <v>43632</v>
      </c>
      <c r="E2518" s="36">
        <v>302662.5</v>
      </c>
      <c r="F2518" s="36">
        <v>87119.07</v>
      </c>
      <c r="G2518" s="36">
        <v>215543.4</v>
      </c>
      <c r="H2518" s="36">
        <v>0</v>
      </c>
      <c r="I2518" s="36">
        <v>14.878500000000001</v>
      </c>
      <c r="J2518" s="36">
        <v>14.803000000000001</v>
      </c>
      <c r="K2518" s="36">
        <v>521.55999999999995</v>
      </c>
      <c r="L2518" s="36">
        <v>514.34</v>
      </c>
      <c r="M2518" s="36">
        <v>521.55999999999995</v>
      </c>
    </row>
    <row r="2519" spans="3:13" x14ac:dyDescent="0.25">
      <c r="C2519" s="15">
        <f t="shared" si="66"/>
        <v>43646</v>
      </c>
      <c r="D2519" s="35">
        <v>43631</v>
      </c>
      <c r="E2519" s="36">
        <v>302662.5</v>
      </c>
      <c r="F2519" s="36">
        <v>87119.07</v>
      </c>
      <c r="G2519" s="36">
        <v>215543.4</v>
      </c>
      <c r="H2519" s="36">
        <v>0</v>
      </c>
      <c r="I2519" s="36">
        <v>14.878500000000001</v>
      </c>
      <c r="J2519" s="36">
        <v>14.803000000000001</v>
      </c>
      <c r="K2519" s="36">
        <v>521.55999999999995</v>
      </c>
      <c r="L2519" s="36">
        <v>514.34</v>
      </c>
      <c r="M2519" s="36">
        <v>521.55999999999995</v>
      </c>
    </row>
    <row r="2520" spans="3:13" x14ac:dyDescent="0.25">
      <c r="C2520" s="15">
        <f t="shared" si="66"/>
        <v>43646</v>
      </c>
      <c r="D2520" s="35">
        <v>43630</v>
      </c>
      <c r="E2520" s="36">
        <v>302662.5</v>
      </c>
      <c r="F2520" s="36">
        <v>87119.07</v>
      </c>
      <c r="G2520" s="36">
        <v>215543.4</v>
      </c>
      <c r="H2520" s="36">
        <v>40</v>
      </c>
      <c r="I2520" s="36">
        <v>14.878500000000001</v>
      </c>
      <c r="J2520" s="36">
        <v>14.803000000000001</v>
      </c>
      <c r="K2520" s="36">
        <v>521.55999999999995</v>
      </c>
      <c r="L2520" s="36">
        <v>514.34</v>
      </c>
      <c r="M2520" s="36">
        <v>521.55999999999995</v>
      </c>
    </row>
    <row r="2521" spans="3:13" x14ac:dyDescent="0.25">
      <c r="C2521" s="15">
        <f t="shared" si="66"/>
        <v>43646</v>
      </c>
      <c r="D2521" s="35">
        <v>43629</v>
      </c>
      <c r="E2521" s="36">
        <v>301455.8</v>
      </c>
      <c r="F2521" s="36">
        <v>87119.07</v>
      </c>
      <c r="G2521" s="36">
        <v>214336.8</v>
      </c>
      <c r="H2521" s="36">
        <v>0</v>
      </c>
      <c r="I2521" s="36">
        <v>14.907500000000001</v>
      </c>
      <c r="J2521" s="36">
        <v>14.891999999999999</v>
      </c>
      <c r="K2521" s="36">
        <v>516.05999999999995</v>
      </c>
      <c r="L2521" s="36">
        <v>514.34</v>
      </c>
      <c r="M2521" s="36">
        <v>516.05999999999995</v>
      </c>
    </row>
    <row r="2522" spans="3:13" x14ac:dyDescent="0.25">
      <c r="C2522" s="15">
        <f t="shared" si="66"/>
        <v>43646</v>
      </c>
      <c r="D2522" s="35">
        <v>43628</v>
      </c>
      <c r="E2522" s="36">
        <v>301723.7</v>
      </c>
      <c r="F2522" s="36">
        <v>87119.07</v>
      </c>
      <c r="G2522" s="36">
        <v>214604.6</v>
      </c>
      <c r="H2522" s="36">
        <v>0</v>
      </c>
      <c r="I2522" s="36">
        <v>14.779199999999999</v>
      </c>
      <c r="J2522" s="36">
        <v>14.753</v>
      </c>
      <c r="K2522" s="36">
        <v>518.08000000000004</v>
      </c>
      <c r="L2522" s="36">
        <v>514.34</v>
      </c>
      <c r="M2522" s="36">
        <v>518.08000000000004</v>
      </c>
    </row>
    <row r="2523" spans="3:13" x14ac:dyDescent="0.25">
      <c r="C2523" s="15">
        <f t="shared" si="66"/>
        <v>43646</v>
      </c>
      <c r="D2523" s="35">
        <v>43627</v>
      </c>
      <c r="E2523" s="36">
        <v>301723.59999999998</v>
      </c>
      <c r="F2523" s="36">
        <v>87119.07</v>
      </c>
      <c r="G2523" s="36">
        <v>214604.5</v>
      </c>
      <c r="H2523" s="36">
        <v>0</v>
      </c>
      <c r="I2523" s="36">
        <v>14.744999999999999</v>
      </c>
      <c r="J2523" s="36">
        <v>14.74</v>
      </c>
      <c r="K2523" s="36">
        <v>514.22</v>
      </c>
      <c r="L2523" s="36">
        <v>514.34</v>
      </c>
      <c r="M2523" s="36">
        <v>514.22</v>
      </c>
    </row>
    <row r="2524" spans="3:13" x14ac:dyDescent="0.25">
      <c r="C2524" s="15">
        <f t="shared" si="66"/>
        <v>43646</v>
      </c>
      <c r="D2524" s="35">
        <v>43626</v>
      </c>
      <c r="E2524" s="36">
        <v>301991.5</v>
      </c>
      <c r="F2524" s="36">
        <v>87119.07</v>
      </c>
      <c r="G2524" s="36">
        <v>214872.4</v>
      </c>
      <c r="H2524" s="36">
        <v>1</v>
      </c>
      <c r="I2524" s="36">
        <v>14.702999999999999</v>
      </c>
      <c r="J2524" s="36">
        <v>14.638999999999999</v>
      </c>
      <c r="K2524" s="36">
        <v>514.79</v>
      </c>
      <c r="L2524" s="36">
        <v>514.34</v>
      </c>
      <c r="M2524" s="36">
        <v>514.79</v>
      </c>
    </row>
    <row r="2525" spans="3:13" x14ac:dyDescent="0.25">
      <c r="C2525" s="15">
        <f t="shared" si="66"/>
        <v>43646</v>
      </c>
      <c r="D2525" s="35">
        <v>43625</v>
      </c>
      <c r="E2525" s="36">
        <v>302979.8</v>
      </c>
      <c r="F2525" s="36">
        <v>87819.55</v>
      </c>
      <c r="G2525" s="36">
        <v>215160.3</v>
      </c>
      <c r="H2525" s="36">
        <v>0</v>
      </c>
      <c r="I2525" s="36">
        <v>15.02</v>
      </c>
      <c r="J2525" s="36">
        <v>15.031000000000001</v>
      </c>
      <c r="K2525" s="36">
        <v>516.79</v>
      </c>
      <c r="L2525" s="36">
        <v>514.34</v>
      </c>
      <c r="M2525" s="36">
        <v>516.79</v>
      </c>
    </row>
    <row r="2526" spans="3:13" x14ac:dyDescent="0.25">
      <c r="C2526" s="15">
        <f t="shared" ref="C2526:C2589" si="67">IFERROR(IF(DAY(D2526)=1,EOMONTH(D2526,0),IF(AND(EOMONTH(D2526,0)+1-D2526&lt;=3,(H2526-AVERAGE(H2527:H2536))/_xlfn.STDEV.S(H2527:H2536)&gt;3),EOMONTH(D2526,1),C2527)),C2527)</f>
        <v>43646</v>
      </c>
      <c r="D2526" s="35">
        <v>43624</v>
      </c>
      <c r="E2526" s="36">
        <v>302979.8</v>
      </c>
      <c r="F2526" s="36">
        <v>87819.55</v>
      </c>
      <c r="G2526" s="36">
        <v>215160.3</v>
      </c>
      <c r="H2526" s="36">
        <v>0</v>
      </c>
      <c r="I2526" s="36">
        <v>15.02</v>
      </c>
      <c r="J2526" s="36">
        <v>15.031000000000001</v>
      </c>
      <c r="K2526" s="36">
        <v>516.79</v>
      </c>
      <c r="L2526" s="36">
        <v>514.34</v>
      </c>
      <c r="M2526" s="36">
        <v>516.79</v>
      </c>
    </row>
    <row r="2527" spans="3:13" x14ac:dyDescent="0.25">
      <c r="C2527" s="15">
        <f t="shared" si="67"/>
        <v>43646</v>
      </c>
      <c r="D2527" s="35">
        <v>43623</v>
      </c>
      <c r="E2527" s="36">
        <v>302979.8</v>
      </c>
      <c r="F2527" s="36">
        <v>87819.55</v>
      </c>
      <c r="G2527" s="36">
        <v>215160.3</v>
      </c>
      <c r="H2527" s="36">
        <v>1</v>
      </c>
      <c r="I2527" s="36">
        <v>15.02</v>
      </c>
      <c r="J2527" s="36">
        <v>15.031000000000001</v>
      </c>
      <c r="K2527" s="36">
        <v>516.79</v>
      </c>
      <c r="L2527" s="36">
        <v>514.34</v>
      </c>
      <c r="M2527" s="36">
        <v>516.79</v>
      </c>
    </row>
    <row r="2528" spans="3:13" x14ac:dyDescent="0.25">
      <c r="C2528" s="15">
        <f t="shared" si="67"/>
        <v>43646</v>
      </c>
      <c r="D2528" s="35">
        <v>43622</v>
      </c>
      <c r="E2528" s="36">
        <v>303558.90000000002</v>
      </c>
      <c r="F2528" s="36">
        <v>87819.55</v>
      </c>
      <c r="G2528" s="36">
        <v>215739.4</v>
      </c>
      <c r="H2528" s="36">
        <v>0</v>
      </c>
      <c r="I2528" s="36">
        <v>14.8935</v>
      </c>
      <c r="J2528" s="36">
        <v>14.904999999999999</v>
      </c>
      <c r="K2528" s="36">
        <v>516.79</v>
      </c>
      <c r="L2528" s="36">
        <v>514.34</v>
      </c>
      <c r="M2528" s="36">
        <v>516.79</v>
      </c>
    </row>
    <row r="2529" spans="3:13" x14ac:dyDescent="0.25">
      <c r="C2529" s="15">
        <f t="shared" si="67"/>
        <v>43646</v>
      </c>
      <c r="D2529" s="35">
        <v>43621</v>
      </c>
      <c r="E2529" s="36">
        <v>304957.2</v>
      </c>
      <c r="F2529" s="36">
        <v>87819.55</v>
      </c>
      <c r="G2529" s="36">
        <v>217137.7</v>
      </c>
      <c r="H2529" s="36">
        <v>46</v>
      </c>
      <c r="I2529" s="36">
        <v>14.807499999999999</v>
      </c>
      <c r="J2529" s="36">
        <v>14.791</v>
      </c>
      <c r="K2529" s="36">
        <v>515.54999999999995</v>
      </c>
      <c r="L2529" s="36">
        <v>514.34</v>
      </c>
      <c r="M2529" s="36">
        <v>515.54999999999995</v>
      </c>
    </row>
    <row r="2530" spans="3:13" x14ac:dyDescent="0.25">
      <c r="C2530" s="15">
        <f t="shared" si="67"/>
        <v>43646</v>
      </c>
      <c r="D2530" s="35">
        <v>43620</v>
      </c>
      <c r="E2530" s="36">
        <v>304940.90000000002</v>
      </c>
      <c r="F2530" s="36">
        <v>87865.44</v>
      </c>
      <c r="G2530" s="36">
        <v>217075.5</v>
      </c>
      <c r="H2530" s="36">
        <v>0</v>
      </c>
      <c r="I2530" s="36">
        <v>14.819000000000001</v>
      </c>
      <c r="J2530" s="36">
        <v>14.769</v>
      </c>
      <c r="K2530" s="36">
        <v>514.02</v>
      </c>
      <c r="L2530" s="36">
        <v>514.34</v>
      </c>
      <c r="M2530" s="36">
        <v>514.02</v>
      </c>
    </row>
    <row r="2531" spans="3:13" x14ac:dyDescent="0.25">
      <c r="C2531" s="15">
        <f t="shared" si="67"/>
        <v>43646</v>
      </c>
      <c r="D2531" s="35">
        <v>43619</v>
      </c>
      <c r="E2531" s="36">
        <v>304961.09999999998</v>
      </c>
      <c r="F2531" s="36">
        <v>87865.44</v>
      </c>
      <c r="G2531" s="36">
        <v>217095.6</v>
      </c>
      <c r="H2531" s="36">
        <v>1</v>
      </c>
      <c r="I2531" s="36">
        <v>14.7875</v>
      </c>
      <c r="J2531" s="36">
        <v>14.74</v>
      </c>
      <c r="K2531" s="36">
        <v>511.02</v>
      </c>
      <c r="L2531" s="36">
        <v>514.34</v>
      </c>
      <c r="M2531" s="36">
        <v>511.02</v>
      </c>
    </row>
    <row r="2532" spans="3:13" x14ac:dyDescent="0.25">
      <c r="C2532" s="15">
        <f t="shared" si="67"/>
        <v>43646</v>
      </c>
      <c r="D2532" s="35">
        <v>43618</v>
      </c>
      <c r="E2532" s="36">
        <v>305853.8</v>
      </c>
      <c r="F2532" s="36">
        <v>87865.44</v>
      </c>
      <c r="G2532" s="36">
        <v>217988.4</v>
      </c>
      <c r="H2532" s="36">
        <v>0</v>
      </c>
      <c r="I2532" s="36">
        <v>14.594200000000001</v>
      </c>
      <c r="J2532" s="36">
        <v>14.567</v>
      </c>
      <c r="K2532" s="36">
        <v>508.03</v>
      </c>
      <c r="L2532" s="36">
        <v>514.34</v>
      </c>
      <c r="M2532" s="36">
        <v>508.03</v>
      </c>
    </row>
    <row r="2533" spans="3:13" x14ac:dyDescent="0.25">
      <c r="C2533" s="15">
        <f t="shared" si="67"/>
        <v>43646</v>
      </c>
      <c r="D2533" s="35">
        <v>43617</v>
      </c>
      <c r="E2533" s="36">
        <v>305853.8</v>
      </c>
      <c r="F2533" s="36">
        <v>87865.44</v>
      </c>
      <c r="G2533" s="36">
        <v>217988.4</v>
      </c>
      <c r="H2533" s="36">
        <v>0</v>
      </c>
      <c r="I2533" s="36">
        <v>14.594200000000001</v>
      </c>
      <c r="J2533" s="36">
        <v>14.567</v>
      </c>
      <c r="K2533" s="36">
        <v>508.03</v>
      </c>
      <c r="L2533" s="36">
        <v>514.34</v>
      </c>
      <c r="M2533" s="36">
        <v>508.03</v>
      </c>
    </row>
    <row r="2534" spans="3:13" x14ac:dyDescent="0.25">
      <c r="C2534" s="15">
        <f t="shared" si="67"/>
        <v>43646</v>
      </c>
      <c r="D2534" s="35">
        <v>43616</v>
      </c>
      <c r="E2534" s="36">
        <v>305853.8</v>
      </c>
      <c r="F2534" s="36">
        <v>87865.44</v>
      </c>
      <c r="G2534" s="36">
        <v>217988.4</v>
      </c>
      <c r="H2534" s="36">
        <v>45</v>
      </c>
      <c r="I2534" s="36">
        <v>14.594200000000001</v>
      </c>
      <c r="J2534" s="36">
        <v>14.567</v>
      </c>
      <c r="K2534" s="36">
        <v>508.03</v>
      </c>
      <c r="L2534" s="36">
        <v>514.34</v>
      </c>
      <c r="M2534" s="36">
        <v>508.03</v>
      </c>
    </row>
    <row r="2535" spans="3:13" x14ac:dyDescent="0.25">
      <c r="C2535" s="15">
        <f t="shared" si="67"/>
        <v>43646</v>
      </c>
      <c r="D2535" s="35">
        <v>43615</v>
      </c>
      <c r="E2535" s="36">
        <v>305912.40000000002</v>
      </c>
      <c r="F2535" s="36">
        <v>90864.95</v>
      </c>
      <c r="G2535" s="36">
        <v>215047.5</v>
      </c>
      <c r="H2535" s="36">
        <v>216</v>
      </c>
      <c r="I2535" s="36">
        <v>14.525499999999999</v>
      </c>
      <c r="J2535" s="36">
        <v>14.491</v>
      </c>
      <c r="K2535" s="36">
        <v>504.5</v>
      </c>
      <c r="L2535" s="36">
        <v>514.34</v>
      </c>
      <c r="M2535" s="36">
        <v>504.5</v>
      </c>
    </row>
    <row r="2536" spans="3:13" x14ac:dyDescent="0.25">
      <c r="C2536" s="15">
        <f t="shared" si="67"/>
        <v>43646</v>
      </c>
      <c r="D2536" s="35">
        <v>43614</v>
      </c>
      <c r="E2536" s="36">
        <v>305909.5</v>
      </c>
      <c r="F2536" s="36">
        <v>90984.89</v>
      </c>
      <c r="G2536" s="36">
        <v>214924.6</v>
      </c>
      <c r="H2536" s="36">
        <v>119</v>
      </c>
      <c r="I2536" s="36">
        <v>14.4255</v>
      </c>
      <c r="J2536" s="36">
        <v>14.372</v>
      </c>
      <c r="K2536" s="36">
        <v>505.03</v>
      </c>
      <c r="L2536" s="36">
        <v>514.34</v>
      </c>
      <c r="M2536" s="36">
        <v>505.03</v>
      </c>
    </row>
    <row r="2537" spans="3:13" x14ac:dyDescent="0.25">
      <c r="C2537" s="15">
        <f t="shared" si="67"/>
        <v>43616</v>
      </c>
      <c r="D2537" s="35">
        <v>43613</v>
      </c>
      <c r="E2537" s="36">
        <v>306061.2</v>
      </c>
      <c r="F2537" s="36">
        <v>92549.48</v>
      </c>
      <c r="G2537" s="36">
        <v>213511.8</v>
      </c>
      <c r="H2537" s="36">
        <v>77</v>
      </c>
      <c r="I2537" s="36">
        <v>14.352499999999999</v>
      </c>
      <c r="J2537" s="36">
        <v>14.281000000000001</v>
      </c>
      <c r="K2537" s="36">
        <v>507.66</v>
      </c>
      <c r="L2537" s="36">
        <v>514.34</v>
      </c>
      <c r="M2537" s="36">
        <v>507.66</v>
      </c>
    </row>
    <row r="2538" spans="3:13" x14ac:dyDescent="0.25">
      <c r="C2538" s="15">
        <f t="shared" si="67"/>
        <v>43616</v>
      </c>
      <c r="D2538" s="35">
        <v>43612</v>
      </c>
      <c r="E2538" s="36">
        <v>306089.3</v>
      </c>
      <c r="F2538" s="36">
        <v>92425.38</v>
      </c>
      <c r="G2538" s="36">
        <v>213663.9</v>
      </c>
      <c r="H2538" s="36">
        <v>0</v>
      </c>
      <c r="I2538" s="36">
        <v>14.5951</v>
      </c>
      <c r="J2538" s="36">
        <v>14.52</v>
      </c>
      <c r="K2538" s="36">
        <v>509.41</v>
      </c>
      <c r="L2538" s="36">
        <v>514.34</v>
      </c>
      <c r="M2538" s="36">
        <v>509.41</v>
      </c>
    </row>
    <row r="2539" spans="3:13" x14ac:dyDescent="0.25">
      <c r="C2539" s="15">
        <f t="shared" si="67"/>
        <v>43616</v>
      </c>
      <c r="D2539" s="35">
        <v>43611</v>
      </c>
      <c r="E2539" s="36">
        <v>306089.3</v>
      </c>
      <c r="F2539" s="36">
        <v>92425.38</v>
      </c>
      <c r="G2539" s="36">
        <v>213663.9</v>
      </c>
      <c r="H2539" s="36">
        <v>0</v>
      </c>
      <c r="I2539" s="36">
        <v>14.565</v>
      </c>
      <c r="J2539" s="36">
        <v>14.52</v>
      </c>
      <c r="K2539" s="36">
        <v>509.7</v>
      </c>
      <c r="L2539" s="36">
        <v>510.7</v>
      </c>
      <c r="M2539" s="36">
        <v>509.7</v>
      </c>
    </row>
    <row r="2540" spans="3:13" x14ac:dyDescent="0.25">
      <c r="C2540" s="15">
        <f t="shared" si="67"/>
        <v>43616</v>
      </c>
      <c r="D2540" s="35">
        <v>43610</v>
      </c>
      <c r="E2540" s="36">
        <v>306089.3</v>
      </c>
      <c r="F2540" s="36">
        <v>92425.38</v>
      </c>
      <c r="G2540" s="36">
        <v>213663.9</v>
      </c>
      <c r="H2540" s="36">
        <v>0</v>
      </c>
      <c r="I2540" s="36">
        <v>14.565</v>
      </c>
      <c r="J2540" s="36">
        <v>14.52</v>
      </c>
      <c r="K2540" s="36">
        <v>509.7</v>
      </c>
      <c r="L2540" s="36">
        <v>510.7</v>
      </c>
      <c r="M2540" s="36">
        <v>509.7</v>
      </c>
    </row>
    <row r="2541" spans="3:13" x14ac:dyDescent="0.25">
      <c r="C2541" s="15">
        <f t="shared" si="67"/>
        <v>43616</v>
      </c>
      <c r="D2541" s="35">
        <v>43609</v>
      </c>
      <c r="E2541" s="36">
        <v>306089.3</v>
      </c>
      <c r="F2541" s="36">
        <v>92425.38</v>
      </c>
      <c r="G2541" s="36">
        <v>213663.9</v>
      </c>
      <c r="H2541" s="36">
        <v>40</v>
      </c>
      <c r="I2541" s="36">
        <v>14.565</v>
      </c>
      <c r="J2541" s="36">
        <v>14.52</v>
      </c>
      <c r="K2541" s="36">
        <v>509.7</v>
      </c>
      <c r="L2541" s="36">
        <v>510.7</v>
      </c>
      <c r="M2541" s="36">
        <v>509.7</v>
      </c>
    </row>
    <row r="2542" spans="3:13" x14ac:dyDescent="0.25">
      <c r="C2542" s="15">
        <f t="shared" si="67"/>
        <v>43616</v>
      </c>
      <c r="D2542" s="35">
        <v>43608</v>
      </c>
      <c r="E2542" s="36">
        <v>305515.2</v>
      </c>
      <c r="F2542" s="36">
        <v>92425.38</v>
      </c>
      <c r="G2542" s="36">
        <v>213089.8</v>
      </c>
      <c r="H2542" s="36">
        <v>3</v>
      </c>
      <c r="I2542" s="36">
        <v>14.590999999999999</v>
      </c>
      <c r="J2542" s="36">
        <v>14.577</v>
      </c>
      <c r="K2542" s="36">
        <v>506.77</v>
      </c>
      <c r="L2542" s="36">
        <v>510.7</v>
      </c>
      <c r="M2542" s="36">
        <v>506.77</v>
      </c>
    </row>
    <row r="2543" spans="3:13" x14ac:dyDescent="0.25">
      <c r="C2543" s="15">
        <f t="shared" si="67"/>
        <v>43616</v>
      </c>
      <c r="D2543" s="35">
        <v>43607</v>
      </c>
      <c r="E2543" s="36">
        <v>305669.40000000002</v>
      </c>
      <c r="F2543" s="36">
        <v>92415.4</v>
      </c>
      <c r="G2543" s="36">
        <v>213254</v>
      </c>
      <c r="H2543" s="36">
        <v>48</v>
      </c>
      <c r="I2543" s="36">
        <v>14.4435</v>
      </c>
      <c r="J2543" s="36">
        <v>14.414</v>
      </c>
      <c r="K2543" s="36">
        <v>505.63</v>
      </c>
      <c r="L2543" s="36">
        <v>510.7</v>
      </c>
      <c r="M2543" s="36">
        <v>505.63</v>
      </c>
    </row>
    <row r="2544" spans="3:13" x14ac:dyDescent="0.25">
      <c r="C2544" s="15">
        <f t="shared" si="67"/>
        <v>43616</v>
      </c>
      <c r="D2544" s="35">
        <v>43606</v>
      </c>
      <c r="E2544" s="36">
        <v>306287.59999999998</v>
      </c>
      <c r="F2544" s="36">
        <v>92381.01</v>
      </c>
      <c r="G2544" s="36">
        <v>213906.6</v>
      </c>
      <c r="H2544" s="36">
        <v>29</v>
      </c>
      <c r="I2544" s="36">
        <v>14.4535</v>
      </c>
      <c r="J2544" s="36">
        <v>14.372999999999999</v>
      </c>
      <c r="K2544" s="36">
        <v>506.64</v>
      </c>
      <c r="L2544" s="36">
        <v>510.7</v>
      </c>
      <c r="M2544" s="36">
        <v>506.64</v>
      </c>
    </row>
    <row r="2545" spans="3:13" x14ac:dyDescent="0.25">
      <c r="C2545" s="15">
        <f t="shared" si="67"/>
        <v>43616</v>
      </c>
      <c r="D2545" s="35">
        <v>43605</v>
      </c>
      <c r="E2545" s="36">
        <v>305078.40000000002</v>
      </c>
      <c r="F2545" s="36">
        <v>92321.86</v>
      </c>
      <c r="G2545" s="36">
        <v>212756.5</v>
      </c>
      <c r="H2545" s="36">
        <v>13</v>
      </c>
      <c r="I2545" s="36">
        <v>14.4688</v>
      </c>
      <c r="J2545" s="36">
        <v>14.409000000000001</v>
      </c>
      <c r="K2545" s="36">
        <v>505.04</v>
      </c>
      <c r="L2545" s="36">
        <v>509.53</v>
      </c>
      <c r="M2545" s="36">
        <v>505.04</v>
      </c>
    </row>
    <row r="2546" spans="3:13" x14ac:dyDescent="0.25">
      <c r="C2546" s="15">
        <f t="shared" si="67"/>
        <v>43616</v>
      </c>
      <c r="D2546" s="35">
        <v>43604</v>
      </c>
      <c r="E2546" s="36">
        <v>305264.40000000002</v>
      </c>
      <c r="F2546" s="36">
        <v>92203.85</v>
      </c>
      <c r="G2546" s="36">
        <v>213060.53</v>
      </c>
      <c r="H2546" s="36">
        <v>0</v>
      </c>
      <c r="I2546" s="36">
        <v>14.399900000000001</v>
      </c>
      <c r="J2546" s="36">
        <v>14.348000000000001</v>
      </c>
      <c r="K2546" s="36">
        <v>507.33</v>
      </c>
      <c r="L2546" s="36">
        <v>511.38</v>
      </c>
      <c r="M2546" s="36">
        <v>507.33</v>
      </c>
    </row>
    <row r="2547" spans="3:13" x14ac:dyDescent="0.25">
      <c r="C2547" s="15">
        <f t="shared" si="67"/>
        <v>43616</v>
      </c>
      <c r="D2547" s="35">
        <v>43603</v>
      </c>
      <c r="E2547" s="36">
        <v>305264.40000000002</v>
      </c>
      <c r="F2547" s="36">
        <v>92203.85</v>
      </c>
      <c r="G2547" s="36">
        <v>213060.53</v>
      </c>
      <c r="H2547" s="36">
        <v>0</v>
      </c>
      <c r="I2547" s="36">
        <v>14.399900000000001</v>
      </c>
      <c r="J2547" s="36">
        <v>14.348000000000001</v>
      </c>
      <c r="K2547" s="36">
        <v>507.33</v>
      </c>
      <c r="L2547" s="36">
        <v>511.38</v>
      </c>
      <c r="M2547" s="36">
        <v>507.33</v>
      </c>
    </row>
    <row r="2548" spans="3:13" x14ac:dyDescent="0.25">
      <c r="C2548" s="15">
        <f t="shared" si="67"/>
        <v>43616</v>
      </c>
      <c r="D2548" s="35">
        <v>43602</v>
      </c>
      <c r="E2548" s="36">
        <v>305264.40000000002</v>
      </c>
      <c r="F2548" s="36">
        <v>92203.85</v>
      </c>
      <c r="G2548" s="36">
        <v>213060.53</v>
      </c>
      <c r="H2548" s="36">
        <v>49</v>
      </c>
      <c r="I2548" s="36">
        <v>14.399900000000001</v>
      </c>
      <c r="J2548" s="36">
        <v>14.348000000000001</v>
      </c>
      <c r="K2548" s="36">
        <v>507.33</v>
      </c>
      <c r="L2548" s="36">
        <v>511.38</v>
      </c>
      <c r="M2548" s="36">
        <v>507.33</v>
      </c>
    </row>
    <row r="2549" spans="3:13" x14ac:dyDescent="0.25">
      <c r="C2549" s="15">
        <f t="shared" si="67"/>
        <v>43616</v>
      </c>
      <c r="D2549" s="35">
        <v>43601</v>
      </c>
      <c r="E2549" s="36">
        <v>305853.25</v>
      </c>
      <c r="F2549" s="36">
        <v>92179.06</v>
      </c>
      <c r="G2549" s="36">
        <v>213674.2</v>
      </c>
      <c r="H2549" s="36">
        <v>15</v>
      </c>
      <c r="I2549" s="36">
        <v>14.5595</v>
      </c>
      <c r="J2549" s="36">
        <v>14.478999999999999</v>
      </c>
      <c r="K2549" s="36">
        <v>515.55999999999995</v>
      </c>
      <c r="L2549" s="36">
        <v>519.77</v>
      </c>
      <c r="M2549" s="36">
        <v>515.55999999999995</v>
      </c>
    </row>
    <row r="2550" spans="3:13" x14ac:dyDescent="0.25">
      <c r="C2550" s="15">
        <f t="shared" si="67"/>
        <v>43616</v>
      </c>
      <c r="D2550" s="35">
        <v>43600</v>
      </c>
      <c r="E2550" s="36">
        <v>306927</v>
      </c>
      <c r="F2550" s="36">
        <v>92179.06</v>
      </c>
      <c r="G2550" s="36">
        <v>214747.9</v>
      </c>
      <c r="H2550" s="36">
        <v>4</v>
      </c>
      <c r="I2550" s="36">
        <v>14.7965</v>
      </c>
      <c r="J2550" s="36">
        <v>14.752000000000001</v>
      </c>
      <c r="K2550" s="36">
        <v>514.97</v>
      </c>
      <c r="L2550" s="36">
        <v>520.21</v>
      </c>
      <c r="M2550" s="36">
        <v>514.97</v>
      </c>
    </row>
    <row r="2551" spans="3:13" x14ac:dyDescent="0.25">
      <c r="C2551" s="15">
        <f t="shared" si="67"/>
        <v>43616</v>
      </c>
      <c r="D2551" s="35">
        <v>43599</v>
      </c>
      <c r="E2551" s="36">
        <v>306928.09999999998</v>
      </c>
      <c r="F2551" s="36">
        <v>92179.06</v>
      </c>
      <c r="G2551" s="36">
        <v>214749</v>
      </c>
      <c r="H2551" s="36">
        <v>0</v>
      </c>
      <c r="I2551" s="36">
        <v>14.7875</v>
      </c>
      <c r="J2551" s="36">
        <v>14.752000000000001</v>
      </c>
      <c r="K2551" s="36">
        <v>516.44000000000005</v>
      </c>
      <c r="L2551" s="36">
        <v>520.95000000000005</v>
      </c>
      <c r="M2551" s="36">
        <v>516.44000000000005</v>
      </c>
    </row>
    <row r="2552" spans="3:13" x14ac:dyDescent="0.25">
      <c r="C2552" s="15">
        <f t="shared" si="67"/>
        <v>43616</v>
      </c>
      <c r="D2552" s="35">
        <v>43598</v>
      </c>
      <c r="E2552" s="36">
        <v>306972.2</v>
      </c>
      <c r="F2552" s="36">
        <v>92139.7</v>
      </c>
      <c r="G2552" s="36">
        <v>214832.5</v>
      </c>
      <c r="H2552" s="36">
        <v>13</v>
      </c>
      <c r="I2552" s="36">
        <v>14.764200000000001</v>
      </c>
      <c r="J2552" s="36">
        <v>14.712999999999999</v>
      </c>
      <c r="K2552" s="36">
        <v>512.19000000000005</v>
      </c>
      <c r="L2552" s="36">
        <v>516.54999999999995</v>
      </c>
      <c r="M2552" s="36">
        <v>512.19000000000005</v>
      </c>
    </row>
    <row r="2553" spans="3:13" x14ac:dyDescent="0.25">
      <c r="C2553" s="15">
        <f t="shared" si="67"/>
        <v>43616</v>
      </c>
      <c r="D2553" s="35">
        <v>43597</v>
      </c>
      <c r="E2553" s="36">
        <v>307495.09999999998</v>
      </c>
      <c r="F2553" s="36">
        <v>92066.55</v>
      </c>
      <c r="G2553" s="36">
        <v>215428.56</v>
      </c>
      <c r="H2553" s="36">
        <v>0</v>
      </c>
      <c r="I2553" s="36">
        <v>14.787000000000001</v>
      </c>
      <c r="J2553" s="36">
        <v>14.726000000000001</v>
      </c>
      <c r="K2553" s="36">
        <v>515.97</v>
      </c>
      <c r="L2553" s="36">
        <v>526.96</v>
      </c>
      <c r="M2553" s="36">
        <v>515.97</v>
      </c>
    </row>
    <row r="2554" spans="3:13" x14ac:dyDescent="0.25">
      <c r="C2554" s="15">
        <f t="shared" si="67"/>
        <v>43616</v>
      </c>
      <c r="D2554" s="35">
        <v>43596</v>
      </c>
      <c r="E2554" s="36">
        <v>307495.09999999998</v>
      </c>
      <c r="F2554" s="36">
        <v>92066.55</v>
      </c>
      <c r="G2554" s="36">
        <v>215428.56</v>
      </c>
      <c r="H2554" s="36">
        <v>0</v>
      </c>
      <c r="I2554" s="36">
        <v>14.787000000000001</v>
      </c>
      <c r="J2554" s="36">
        <v>14.726000000000001</v>
      </c>
      <c r="K2554" s="36">
        <v>515.97</v>
      </c>
      <c r="L2554" s="36">
        <v>526.96</v>
      </c>
      <c r="M2554" s="36">
        <v>515.97</v>
      </c>
    </row>
    <row r="2555" spans="3:13" x14ac:dyDescent="0.25">
      <c r="C2555" s="15">
        <f t="shared" si="67"/>
        <v>43616</v>
      </c>
      <c r="D2555" s="35">
        <v>43595</v>
      </c>
      <c r="E2555" s="36">
        <v>307495.09999999998</v>
      </c>
      <c r="F2555" s="36">
        <v>92066.55</v>
      </c>
      <c r="G2555" s="36">
        <v>215428.56</v>
      </c>
      <c r="H2555" s="36">
        <v>19</v>
      </c>
      <c r="I2555" s="36">
        <v>14.787000000000001</v>
      </c>
      <c r="J2555" s="36">
        <v>14.726000000000001</v>
      </c>
      <c r="K2555" s="36">
        <v>515.97</v>
      </c>
      <c r="L2555" s="36">
        <v>526.96</v>
      </c>
      <c r="M2555" s="36">
        <v>515.97</v>
      </c>
    </row>
    <row r="2556" spans="3:13" x14ac:dyDescent="0.25">
      <c r="C2556" s="15">
        <f t="shared" si="67"/>
        <v>43616</v>
      </c>
      <c r="D2556" s="35">
        <v>43594</v>
      </c>
      <c r="E2556" s="36">
        <v>307338.7</v>
      </c>
      <c r="F2556" s="36">
        <v>95098.92</v>
      </c>
      <c r="G2556" s="36">
        <v>212239.8</v>
      </c>
      <c r="H2556" s="36">
        <v>13</v>
      </c>
      <c r="I2556" s="36">
        <v>14.762</v>
      </c>
      <c r="J2556" s="36">
        <v>14.707000000000001</v>
      </c>
      <c r="K2556" s="36">
        <v>516.88</v>
      </c>
      <c r="L2556" s="36">
        <v>526.96</v>
      </c>
      <c r="M2556" s="36">
        <v>516.88</v>
      </c>
    </row>
    <row r="2557" spans="3:13" x14ac:dyDescent="0.25">
      <c r="C2557" s="15">
        <f t="shared" si="67"/>
        <v>43616</v>
      </c>
      <c r="D2557" s="35">
        <v>43593</v>
      </c>
      <c r="E2557" s="36">
        <v>307348.09999999998</v>
      </c>
      <c r="F2557" s="36">
        <v>95094</v>
      </c>
      <c r="G2557" s="36">
        <v>212254.13</v>
      </c>
      <c r="H2557" s="36">
        <v>49</v>
      </c>
      <c r="I2557" s="36">
        <v>14.839</v>
      </c>
      <c r="J2557" s="36">
        <v>14.792</v>
      </c>
      <c r="K2557" s="36">
        <v>519.84</v>
      </c>
      <c r="L2557" s="36">
        <v>526.96</v>
      </c>
      <c r="M2557" s="36">
        <v>519.84</v>
      </c>
    </row>
    <row r="2558" spans="3:13" x14ac:dyDescent="0.25">
      <c r="C2558" s="15">
        <f t="shared" si="67"/>
        <v>43616</v>
      </c>
      <c r="D2558" s="35">
        <v>43592</v>
      </c>
      <c r="E2558" s="36">
        <v>308330</v>
      </c>
      <c r="F2558" s="36">
        <v>95038.7</v>
      </c>
      <c r="G2558" s="36">
        <v>213291.27</v>
      </c>
      <c r="H2558" s="36">
        <v>152</v>
      </c>
      <c r="I2558" s="36">
        <v>14.911300000000001</v>
      </c>
      <c r="J2558" s="36">
        <v>14.86</v>
      </c>
      <c r="K2558" s="36">
        <v>520.15</v>
      </c>
      <c r="L2558" s="36">
        <v>526.96</v>
      </c>
      <c r="M2558" s="36">
        <v>520.15</v>
      </c>
    </row>
    <row r="2559" spans="3:13" x14ac:dyDescent="0.25">
      <c r="C2559" s="15">
        <f t="shared" si="67"/>
        <v>43616</v>
      </c>
      <c r="D2559" s="35">
        <v>43591</v>
      </c>
      <c r="E2559" s="36">
        <v>308244.8</v>
      </c>
      <c r="F2559" s="36">
        <v>95182.19</v>
      </c>
      <c r="G2559" s="36">
        <v>213062.63</v>
      </c>
      <c r="H2559" s="36">
        <v>150</v>
      </c>
      <c r="I2559" s="36">
        <v>14.9015</v>
      </c>
      <c r="J2559" s="36">
        <v>14.856999999999999</v>
      </c>
      <c r="K2559" s="36">
        <v>519.76</v>
      </c>
      <c r="L2559" s="36">
        <v>526.96</v>
      </c>
      <c r="M2559" s="36">
        <v>519.76</v>
      </c>
    </row>
    <row r="2560" spans="3:13" x14ac:dyDescent="0.25">
      <c r="C2560" s="15">
        <f t="shared" si="67"/>
        <v>43616</v>
      </c>
      <c r="D2560" s="35">
        <v>43590</v>
      </c>
      <c r="E2560" s="36">
        <v>307709.09999999998</v>
      </c>
      <c r="F2560" s="36">
        <v>95176.95</v>
      </c>
      <c r="G2560" s="36">
        <v>212532.17</v>
      </c>
      <c r="H2560" s="36">
        <v>0</v>
      </c>
      <c r="I2560" s="36">
        <v>14.9405</v>
      </c>
      <c r="J2560" s="36">
        <v>14.907</v>
      </c>
      <c r="K2560" s="36">
        <v>522.21</v>
      </c>
      <c r="L2560" s="36">
        <v>526.96</v>
      </c>
      <c r="M2560" s="36">
        <v>522.21</v>
      </c>
    </row>
    <row r="2561" spans="3:13" x14ac:dyDescent="0.25">
      <c r="C2561" s="15">
        <f t="shared" si="67"/>
        <v>43616</v>
      </c>
      <c r="D2561" s="35">
        <v>43589</v>
      </c>
      <c r="E2561" s="36">
        <v>307709.09999999998</v>
      </c>
      <c r="F2561" s="36">
        <v>95176.95</v>
      </c>
      <c r="G2561" s="36">
        <v>212532.17</v>
      </c>
      <c r="H2561" s="36">
        <v>0</v>
      </c>
      <c r="I2561" s="36">
        <v>14.9405</v>
      </c>
      <c r="J2561" s="36">
        <v>14.907</v>
      </c>
      <c r="K2561" s="36">
        <v>522.21</v>
      </c>
      <c r="L2561" s="36">
        <v>526.96</v>
      </c>
      <c r="M2561" s="36">
        <v>522.21</v>
      </c>
    </row>
    <row r="2562" spans="3:13" x14ac:dyDescent="0.25">
      <c r="C2562" s="15">
        <f t="shared" si="67"/>
        <v>43616</v>
      </c>
      <c r="D2562" s="35">
        <v>43588</v>
      </c>
      <c r="E2562" s="36">
        <v>307709.09999999998</v>
      </c>
      <c r="F2562" s="36">
        <v>95176.95</v>
      </c>
      <c r="G2562" s="36">
        <v>212532.17</v>
      </c>
      <c r="H2562" s="36">
        <v>76</v>
      </c>
      <c r="I2562" s="36">
        <v>14.9405</v>
      </c>
      <c r="J2562" s="36">
        <v>14.907</v>
      </c>
      <c r="K2562" s="36">
        <v>522.21</v>
      </c>
      <c r="L2562" s="36">
        <v>526.96</v>
      </c>
      <c r="M2562" s="36">
        <v>522.21</v>
      </c>
    </row>
    <row r="2563" spans="3:13" x14ac:dyDescent="0.25">
      <c r="C2563" s="15">
        <f t="shared" si="67"/>
        <v>43616</v>
      </c>
      <c r="D2563" s="35">
        <v>43587</v>
      </c>
      <c r="E2563" s="36">
        <v>307733.7</v>
      </c>
      <c r="F2563" s="36">
        <v>94767.11</v>
      </c>
      <c r="G2563" s="36">
        <v>212966.55</v>
      </c>
      <c r="H2563" s="36">
        <v>362</v>
      </c>
      <c r="I2563" s="36">
        <v>14.628500000000001</v>
      </c>
      <c r="J2563" s="36">
        <v>14.54</v>
      </c>
      <c r="K2563" s="36">
        <v>522.21</v>
      </c>
      <c r="L2563" s="36">
        <v>526.96</v>
      </c>
      <c r="M2563" s="36">
        <v>522.21</v>
      </c>
    </row>
    <row r="2564" spans="3:13" x14ac:dyDescent="0.25">
      <c r="C2564" s="15">
        <f t="shared" si="67"/>
        <v>43616</v>
      </c>
      <c r="D2564" s="35">
        <v>43586</v>
      </c>
      <c r="E2564" s="36">
        <v>307132.7</v>
      </c>
      <c r="F2564" s="36">
        <v>94256.53</v>
      </c>
      <c r="G2564" s="36">
        <v>212876.14</v>
      </c>
      <c r="H2564" s="36">
        <v>386</v>
      </c>
      <c r="I2564" s="36">
        <v>14.676</v>
      </c>
      <c r="J2564" s="36">
        <v>14.645</v>
      </c>
      <c r="K2564" s="36">
        <v>522.21</v>
      </c>
      <c r="L2564" s="36">
        <v>526.96</v>
      </c>
      <c r="M2564" s="36">
        <v>522.21</v>
      </c>
    </row>
    <row r="2565" spans="3:13" x14ac:dyDescent="0.25">
      <c r="C2565" s="15">
        <f t="shared" si="67"/>
        <v>43616</v>
      </c>
      <c r="D2565" s="35">
        <v>43585</v>
      </c>
      <c r="E2565" s="36">
        <v>306750.2</v>
      </c>
      <c r="F2565" s="36">
        <v>92014.47</v>
      </c>
      <c r="G2565" s="36">
        <v>214735.73</v>
      </c>
      <c r="H2565" s="36">
        <v>1294</v>
      </c>
      <c r="I2565" s="36">
        <v>14.952500000000001</v>
      </c>
      <c r="J2565" s="36">
        <v>14.9</v>
      </c>
      <c r="K2565" s="36">
        <v>522.21</v>
      </c>
      <c r="L2565" s="36">
        <v>526.96</v>
      </c>
      <c r="M2565" s="36">
        <v>522.21</v>
      </c>
    </row>
    <row r="2566" spans="3:13" x14ac:dyDescent="0.25">
      <c r="C2566" s="15">
        <f t="shared" si="67"/>
        <v>43616</v>
      </c>
      <c r="D2566" s="35">
        <v>43584</v>
      </c>
      <c r="E2566" s="36">
        <v>307080.2</v>
      </c>
      <c r="F2566" s="36">
        <v>91518.27</v>
      </c>
      <c r="G2566" s="36">
        <v>215561.9</v>
      </c>
      <c r="H2566" s="36">
        <v>859</v>
      </c>
      <c r="I2566" s="36">
        <v>14.9175</v>
      </c>
      <c r="J2566" s="36">
        <v>14.843999999999999</v>
      </c>
      <c r="K2566" s="36">
        <v>523.49</v>
      </c>
      <c r="L2566" s="36">
        <v>527.94000000000005</v>
      </c>
      <c r="M2566" s="36">
        <v>523.49</v>
      </c>
    </row>
    <row r="2567" spans="3:13" x14ac:dyDescent="0.25">
      <c r="C2567" s="15">
        <f t="shared" si="67"/>
        <v>43585</v>
      </c>
      <c r="D2567" s="35">
        <v>43583</v>
      </c>
      <c r="E2567" s="36">
        <v>307090</v>
      </c>
      <c r="F2567" s="36">
        <v>91518.27</v>
      </c>
      <c r="G2567" s="36">
        <v>215571.77</v>
      </c>
      <c r="H2567" s="36">
        <v>0</v>
      </c>
      <c r="I2567" s="36">
        <v>15.085000000000001</v>
      </c>
      <c r="J2567" s="36">
        <v>15.005000000000001</v>
      </c>
      <c r="K2567" s="36">
        <v>523.95000000000005</v>
      </c>
      <c r="L2567" s="36">
        <v>522.77</v>
      </c>
      <c r="M2567" s="36">
        <v>523.95000000000005</v>
      </c>
    </row>
    <row r="2568" spans="3:13" x14ac:dyDescent="0.25">
      <c r="C2568" s="15">
        <f t="shared" si="67"/>
        <v>43585</v>
      </c>
      <c r="D2568" s="35">
        <v>43582</v>
      </c>
      <c r="E2568" s="36">
        <v>307090</v>
      </c>
      <c r="F2568" s="36">
        <v>91518.27</v>
      </c>
      <c r="G2568" s="36">
        <v>215571.77</v>
      </c>
      <c r="H2568" s="36">
        <v>0</v>
      </c>
      <c r="I2568" s="36">
        <v>15.085000000000001</v>
      </c>
      <c r="J2568" s="36">
        <v>15.005000000000001</v>
      </c>
      <c r="K2568" s="36">
        <v>523.95000000000005</v>
      </c>
      <c r="L2568" s="36">
        <v>522.77</v>
      </c>
      <c r="M2568" s="36">
        <v>523.95000000000005</v>
      </c>
    </row>
    <row r="2569" spans="3:13" x14ac:dyDescent="0.25">
      <c r="C2569" s="15">
        <f t="shared" si="67"/>
        <v>43585</v>
      </c>
      <c r="D2569" s="35">
        <v>43581</v>
      </c>
      <c r="E2569" s="36">
        <v>307090</v>
      </c>
      <c r="F2569" s="36">
        <v>91518.27</v>
      </c>
      <c r="G2569" s="36">
        <v>215571.77</v>
      </c>
      <c r="H2569" s="36">
        <v>0</v>
      </c>
      <c r="I2569" s="36">
        <v>15.085000000000001</v>
      </c>
      <c r="J2569" s="36">
        <v>15.005000000000001</v>
      </c>
      <c r="K2569" s="36">
        <v>523.95000000000005</v>
      </c>
      <c r="L2569" s="36">
        <v>522.77</v>
      </c>
      <c r="M2569" s="36">
        <v>523.95000000000005</v>
      </c>
    </row>
    <row r="2570" spans="3:13" x14ac:dyDescent="0.25">
      <c r="C2570" s="15">
        <f t="shared" si="67"/>
        <v>43585</v>
      </c>
      <c r="D2570" s="35">
        <v>43580</v>
      </c>
      <c r="E2570" s="36">
        <v>307415.40000000002</v>
      </c>
      <c r="F2570" s="36">
        <v>91518.27</v>
      </c>
      <c r="G2570" s="36">
        <v>215897.13</v>
      </c>
      <c r="H2570" s="36">
        <v>1</v>
      </c>
      <c r="I2570" s="36">
        <v>14.946</v>
      </c>
      <c r="J2570" s="36">
        <v>14.879</v>
      </c>
      <c r="K2570" s="36">
        <v>520.98</v>
      </c>
      <c r="L2570" s="36">
        <v>522.77</v>
      </c>
      <c r="M2570" s="36">
        <v>520.98</v>
      </c>
    </row>
    <row r="2571" spans="3:13" x14ac:dyDescent="0.25">
      <c r="C2571" s="15">
        <f t="shared" si="67"/>
        <v>43585</v>
      </c>
      <c r="D2571" s="35">
        <v>43579</v>
      </c>
      <c r="E2571" s="36">
        <v>306214.3</v>
      </c>
      <c r="F2571" s="36">
        <v>91518.27</v>
      </c>
      <c r="G2571" s="36">
        <v>214696</v>
      </c>
      <c r="H2571" s="36">
        <v>0</v>
      </c>
      <c r="I2571" s="36">
        <v>14.946300000000001</v>
      </c>
      <c r="J2571" s="36">
        <v>14.916</v>
      </c>
      <c r="K2571" s="36">
        <v>519.04999999999995</v>
      </c>
      <c r="L2571" s="36">
        <v>522.77</v>
      </c>
      <c r="M2571" s="36">
        <v>519.04999999999995</v>
      </c>
    </row>
    <row r="2572" spans="3:13" x14ac:dyDescent="0.25">
      <c r="C2572" s="15">
        <f t="shared" si="67"/>
        <v>43585</v>
      </c>
      <c r="D2572" s="35">
        <v>43578</v>
      </c>
      <c r="E2572" s="36">
        <v>306159</v>
      </c>
      <c r="F2572" s="36">
        <v>91518.27</v>
      </c>
      <c r="G2572" s="36">
        <v>214640.73</v>
      </c>
      <c r="H2572" s="36">
        <v>0</v>
      </c>
      <c r="I2572" s="36">
        <v>14.843500000000001</v>
      </c>
      <c r="J2572" s="36">
        <v>14.791</v>
      </c>
      <c r="K2572" s="36">
        <v>522.30999999999995</v>
      </c>
      <c r="L2572" s="36">
        <v>534.21</v>
      </c>
      <c r="M2572" s="36">
        <v>522.30999999999995</v>
      </c>
    </row>
    <row r="2573" spans="3:13" x14ac:dyDescent="0.25">
      <c r="C2573" s="15">
        <f t="shared" si="67"/>
        <v>43585</v>
      </c>
      <c r="D2573" s="35">
        <v>43577</v>
      </c>
      <c r="E2573" s="36">
        <v>306216.5</v>
      </c>
      <c r="F2573" s="36">
        <v>90921.43</v>
      </c>
      <c r="G2573" s="36">
        <v>215295.06</v>
      </c>
      <c r="H2573" s="36">
        <v>0</v>
      </c>
      <c r="I2573" s="36">
        <v>15.012</v>
      </c>
      <c r="J2573" s="36">
        <v>14.975</v>
      </c>
      <c r="K2573" s="36">
        <v>526.07000000000005</v>
      </c>
      <c r="L2573" s="36">
        <v>534.21</v>
      </c>
      <c r="M2573" s="36">
        <v>526.07000000000005</v>
      </c>
    </row>
    <row r="2574" spans="3:13" x14ac:dyDescent="0.25">
      <c r="C2574" s="15">
        <f t="shared" si="67"/>
        <v>43585</v>
      </c>
      <c r="D2574" s="35">
        <v>43576</v>
      </c>
      <c r="E2574" s="36">
        <v>305681.09999999998</v>
      </c>
      <c r="F2574" s="36">
        <v>90921.43</v>
      </c>
      <c r="G2574" s="36">
        <v>214759.64</v>
      </c>
      <c r="H2574" s="36">
        <v>0</v>
      </c>
      <c r="I2574" s="36">
        <v>15.032</v>
      </c>
      <c r="J2574" s="36">
        <v>14.955</v>
      </c>
      <c r="K2574" s="36">
        <v>524.58000000000004</v>
      </c>
      <c r="L2574" s="36">
        <v>534.21</v>
      </c>
      <c r="M2574" s="36">
        <v>524.58000000000004</v>
      </c>
    </row>
    <row r="2575" spans="3:13" x14ac:dyDescent="0.25">
      <c r="C2575" s="15">
        <f t="shared" si="67"/>
        <v>43585</v>
      </c>
      <c r="D2575" s="35">
        <v>43575</v>
      </c>
      <c r="E2575" s="36">
        <v>305681.09999999998</v>
      </c>
      <c r="F2575" s="36">
        <v>90921.43</v>
      </c>
      <c r="G2575" s="36">
        <v>214759.64</v>
      </c>
      <c r="H2575" s="36">
        <v>0</v>
      </c>
      <c r="I2575" s="36">
        <v>15.032</v>
      </c>
      <c r="J2575" s="36">
        <v>14.955</v>
      </c>
      <c r="K2575" s="36">
        <v>524.58000000000004</v>
      </c>
      <c r="L2575" s="36">
        <v>534.21</v>
      </c>
      <c r="M2575" s="36">
        <v>524.58000000000004</v>
      </c>
    </row>
    <row r="2576" spans="3:13" x14ac:dyDescent="0.25">
      <c r="C2576" s="15">
        <f t="shared" si="67"/>
        <v>43585</v>
      </c>
      <c r="D2576" s="35">
        <v>43574</v>
      </c>
      <c r="E2576" s="36">
        <v>305681.09999999998</v>
      </c>
      <c r="F2576" s="36">
        <v>90921.43</v>
      </c>
      <c r="G2576" s="36">
        <v>214759.64</v>
      </c>
      <c r="H2576" s="36">
        <v>0</v>
      </c>
      <c r="I2576" s="36">
        <v>15.032</v>
      </c>
      <c r="J2576" s="36">
        <v>14.955</v>
      </c>
      <c r="K2576" s="36">
        <v>524.58000000000004</v>
      </c>
      <c r="L2576" s="36">
        <v>534.21</v>
      </c>
      <c r="M2576" s="36">
        <v>524.58000000000004</v>
      </c>
    </row>
    <row r="2577" spans="3:13" x14ac:dyDescent="0.25">
      <c r="C2577" s="15">
        <f t="shared" si="67"/>
        <v>43585</v>
      </c>
      <c r="D2577" s="35">
        <v>43573</v>
      </c>
      <c r="E2577" s="36">
        <v>305681.09999999998</v>
      </c>
      <c r="F2577" s="36">
        <v>90921.43</v>
      </c>
      <c r="G2577" s="36">
        <v>214759.64</v>
      </c>
      <c r="H2577" s="36">
        <v>0</v>
      </c>
      <c r="I2577" s="36">
        <v>15.009</v>
      </c>
      <c r="J2577" s="36">
        <v>14.955</v>
      </c>
      <c r="K2577" s="36">
        <v>524.21</v>
      </c>
      <c r="L2577" s="36">
        <v>534.21</v>
      </c>
      <c r="M2577" s="36">
        <v>524.21</v>
      </c>
    </row>
    <row r="2578" spans="3:13" x14ac:dyDescent="0.25">
      <c r="C2578" s="15">
        <f t="shared" si="67"/>
        <v>43585</v>
      </c>
      <c r="D2578" s="35">
        <v>43572</v>
      </c>
      <c r="E2578" s="36">
        <v>305130.2</v>
      </c>
      <c r="F2578" s="36">
        <v>90323.04</v>
      </c>
      <c r="G2578" s="36">
        <v>214807.14</v>
      </c>
      <c r="H2578" s="36">
        <v>0</v>
      </c>
      <c r="I2578" s="36">
        <v>14.9908</v>
      </c>
      <c r="J2578" s="36">
        <v>14.939</v>
      </c>
      <c r="K2578" s="36">
        <v>526.45000000000005</v>
      </c>
      <c r="L2578" s="36">
        <v>534.21</v>
      </c>
      <c r="M2578" s="36">
        <v>526.45000000000005</v>
      </c>
    </row>
    <row r="2579" spans="3:13" x14ac:dyDescent="0.25">
      <c r="C2579" s="15">
        <f t="shared" si="67"/>
        <v>43585</v>
      </c>
      <c r="D2579" s="35">
        <v>43571</v>
      </c>
      <c r="E2579" s="36">
        <v>305110.90000000002</v>
      </c>
      <c r="F2579" s="36">
        <v>89727.63</v>
      </c>
      <c r="G2579" s="36">
        <v>215383.27</v>
      </c>
      <c r="H2579" s="36">
        <v>0</v>
      </c>
      <c r="I2579" s="36">
        <v>15.003</v>
      </c>
      <c r="J2579" s="36">
        <v>14.914999999999999</v>
      </c>
      <c r="K2579" s="36">
        <v>523.66999999999996</v>
      </c>
      <c r="L2579" s="36">
        <v>534.21</v>
      </c>
      <c r="M2579" s="36">
        <v>523.66999999999996</v>
      </c>
    </row>
    <row r="2580" spans="3:13" x14ac:dyDescent="0.25">
      <c r="C2580" s="15">
        <f t="shared" si="67"/>
        <v>43585</v>
      </c>
      <c r="D2580" s="35">
        <v>43570</v>
      </c>
      <c r="E2580" s="36">
        <v>304088.40000000002</v>
      </c>
      <c r="F2580" s="36">
        <v>89727.63</v>
      </c>
      <c r="G2580" s="36">
        <v>214360.75</v>
      </c>
      <c r="H2580" s="36">
        <v>0</v>
      </c>
      <c r="I2580" s="36">
        <v>15.0015</v>
      </c>
      <c r="J2580" s="36">
        <v>14.975</v>
      </c>
      <c r="K2580" s="36">
        <v>522.75</v>
      </c>
      <c r="L2580" s="36">
        <v>534.21</v>
      </c>
      <c r="M2580" s="36">
        <v>522.75</v>
      </c>
    </row>
    <row r="2581" spans="3:13" x14ac:dyDescent="0.25">
      <c r="C2581" s="15">
        <f t="shared" si="67"/>
        <v>43585</v>
      </c>
      <c r="D2581" s="35">
        <v>43569</v>
      </c>
      <c r="E2581" s="36">
        <v>304697.75</v>
      </c>
      <c r="F2581" s="36">
        <v>89727.63</v>
      </c>
      <c r="G2581" s="36">
        <v>214970.14</v>
      </c>
      <c r="H2581" s="36">
        <v>0</v>
      </c>
      <c r="I2581" s="36">
        <v>14.974299999999999</v>
      </c>
      <c r="J2581" s="36">
        <v>14.962999999999999</v>
      </c>
      <c r="K2581" s="36">
        <v>525.64</v>
      </c>
      <c r="L2581" s="36">
        <v>534.21</v>
      </c>
      <c r="M2581" s="36">
        <v>525.64</v>
      </c>
    </row>
    <row r="2582" spans="3:13" x14ac:dyDescent="0.25">
      <c r="C2582" s="15">
        <f t="shared" si="67"/>
        <v>43585</v>
      </c>
      <c r="D2582" s="35">
        <v>43568</v>
      </c>
      <c r="E2582" s="36">
        <v>304697.75</v>
      </c>
      <c r="F2582" s="36">
        <v>89727.63</v>
      </c>
      <c r="G2582" s="36">
        <v>214970.14</v>
      </c>
      <c r="H2582" s="36">
        <v>0</v>
      </c>
      <c r="I2582" s="36">
        <v>14.974299999999999</v>
      </c>
      <c r="J2582" s="36">
        <v>14.962999999999999</v>
      </c>
      <c r="K2582" s="36">
        <v>525.64</v>
      </c>
      <c r="L2582" s="36">
        <v>534.21</v>
      </c>
      <c r="M2582" s="36">
        <v>525.64</v>
      </c>
    </row>
    <row r="2583" spans="3:13" x14ac:dyDescent="0.25">
      <c r="C2583" s="15">
        <f t="shared" si="67"/>
        <v>43585</v>
      </c>
      <c r="D2583" s="35">
        <v>43567</v>
      </c>
      <c r="E2583" s="36">
        <v>304697.75</v>
      </c>
      <c r="F2583" s="36">
        <v>89727.63</v>
      </c>
      <c r="G2583" s="36">
        <v>214970.14</v>
      </c>
      <c r="H2583" s="36">
        <v>1</v>
      </c>
      <c r="I2583" s="36">
        <v>14.974299999999999</v>
      </c>
      <c r="J2583" s="36">
        <v>14.962999999999999</v>
      </c>
      <c r="K2583" s="36">
        <v>525.64</v>
      </c>
      <c r="L2583" s="36">
        <v>534.21</v>
      </c>
      <c r="M2583" s="36">
        <v>525.64</v>
      </c>
    </row>
    <row r="2584" spans="3:13" x14ac:dyDescent="0.25">
      <c r="C2584" s="15">
        <f t="shared" si="67"/>
        <v>43585</v>
      </c>
      <c r="D2584" s="35">
        <v>43566</v>
      </c>
      <c r="E2584" s="36">
        <v>305238.5</v>
      </c>
      <c r="F2584" s="36">
        <v>89878.95</v>
      </c>
      <c r="G2584" s="36">
        <v>215359.56</v>
      </c>
      <c r="H2584" s="36">
        <v>0</v>
      </c>
      <c r="I2584" s="36">
        <v>14.971299999999999</v>
      </c>
      <c r="J2584" s="36">
        <v>14.867000000000001</v>
      </c>
      <c r="K2584" s="36">
        <v>530.11</v>
      </c>
      <c r="L2584" s="36">
        <v>534.21</v>
      </c>
      <c r="M2584" s="36">
        <v>530.11</v>
      </c>
    </row>
    <row r="2585" spans="3:13" x14ac:dyDescent="0.25">
      <c r="C2585" s="15">
        <f t="shared" si="67"/>
        <v>43585</v>
      </c>
      <c r="D2585" s="35">
        <v>43565</v>
      </c>
      <c r="E2585" s="36">
        <v>305310.7</v>
      </c>
      <c r="F2585" s="36">
        <v>89878.95</v>
      </c>
      <c r="G2585" s="36">
        <v>215431.73</v>
      </c>
      <c r="H2585" s="36">
        <v>15</v>
      </c>
      <c r="I2585" s="36">
        <v>15.2395</v>
      </c>
      <c r="J2585" s="36">
        <v>15.244</v>
      </c>
      <c r="K2585" s="36">
        <v>531.11</v>
      </c>
      <c r="L2585" s="36">
        <v>534.21</v>
      </c>
      <c r="M2585" s="36">
        <v>531.11</v>
      </c>
    </row>
    <row r="2586" spans="3:13" x14ac:dyDescent="0.25">
      <c r="C2586" s="15">
        <f t="shared" si="67"/>
        <v>43585</v>
      </c>
      <c r="D2586" s="35">
        <v>43564</v>
      </c>
      <c r="E2586" s="36">
        <v>305377.59999999998</v>
      </c>
      <c r="F2586" s="36">
        <v>89878.95</v>
      </c>
      <c r="G2586" s="36">
        <v>215498.6</v>
      </c>
      <c r="H2586" s="36">
        <v>1</v>
      </c>
      <c r="I2586" s="36">
        <v>15.2218</v>
      </c>
      <c r="J2586" s="36">
        <v>15.211</v>
      </c>
      <c r="K2586" s="36">
        <v>532.5</v>
      </c>
      <c r="L2586" s="36">
        <v>534.21</v>
      </c>
      <c r="M2586" s="36">
        <v>532.5</v>
      </c>
    </row>
    <row r="2587" spans="3:13" x14ac:dyDescent="0.25">
      <c r="C2587" s="15">
        <f t="shared" si="67"/>
        <v>43585</v>
      </c>
      <c r="D2587" s="35">
        <v>43563</v>
      </c>
      <c r="E2587" s="36">
        <v>304501.59999999998</v>
      </c>
      <c r="F2587" s="36">
        <v>89878.95</v>
      </c>
      <c r="G2587" s="36">
        <v>214622.67</v>
      </c>
      <c r="H2587" s="36">
        <v>0</v>
      </c>
      <c r="I2587" s="36">
        <v>15.2485</v>
      </c>
      <c r="J2587" s="36">
        <v>15.215999999999999</v>
      </c>
      <c r="K2587" s="36">
        <v>530.19000000000005</v>
      </c>
      <c r="L2587" s="36">
        <v>534.21</v>
      </c>
      <c r="M2587" s="36">
        <v>530.19000000000005</v>
      </c>
    </row>
    <row r="2588" spans="3:13" x14ac:dyDescent="0.25">
      <c r="C2588" s="15">
        <f t="shared" si="67"/>
        <v>43585</v>
      </c>
      <c r="D2588" s="35">
        <v>43562</v>
      </c>
      <c r="E2588" s="36">
        <v>305450.90000000002</v>
      </c>
      <c r="F2588" s="36">
        <v>89580.08</v>
      </c>
      <c r="G2588" s="36">
        <v>215870.86</v>
      </c>
      <c r="H2588" s="36">
        <v>0</v>
      </c>
      <c r="I2588" s="36">
        <v>15.108599999999999</v>
      </c>
      <c r="J2588" s="36">
        <v>15.086</v>
      </c>
      <c r="K2588" s="36">
        <v>528.49</v>
      </c>
      <c r="L2588" s="36">
        <v>532.79999999999995</v>
      </c>
      <c r="M2588" s="36">
        <v>528.49</v>
      </c>
    </row>
    <row r="2589" spans="3:13" x14ac:dyDescent="0.25">
      <c r="C2589" s="15">
        <f t="shared" si="67"/>
        <v>43585</v>
      </c>
      <c r="D2589" s="35">
        <v>43561</v>
      </c>
      <c r="E2589" s="36">
        <v>305450.90000000002</v>
      </c>
      <c r="F2589" s="36">
        <v>89580.08</v>
      </c>
      <c r="G2589" s="36">
        <v>215870.86</v>
      </c>
      <c r="H2589" s="36">
        <v>0</v>
      </c>
      <c r="I2589" s="36">
        <v>15.108599999999999</v>
      </c>
      <c r="J2589" s="36">
        <v>15.086</v>
      </c>
      <c r="K2589" s="36">
        <v>528.49</v>
      </c>
      <c r="L2589" s="36">
        <v>532.79999999999995</v>
      </c>
      <c r="M2589" s="36">
        <v>528.49</v>
      </c>
    </row>
    <row r="2590" spans="3:13" x14ac:dyDescent="0.25">
      <c r="C2590" s="15">
        <f t="shared" ref="C2590:C2653" si="68">IFERROR(IF(DAY(D2590)=1,EOMONTH(D2590,0),IF(AND(EOMONTH(D2590,0)+1-D2590&lt;=3,(H2590-AVERAGE(H2591:H2600))/_xlfn.STDEV.S(H2591:H2600)&gt;3),EOMONTH(D2590,1),C2591)),C2591)</f>
        <v>43585</v>
      </c>
      <c r="D2590" s="35">
        <v>43560</v>
      </c>
      <c r="E2590" s="36">
        <v>305450.90000000002</v>
      </c>
      <c r="F2590" s="36">
        <v>89580.08</v>
      </c>
      <c r="G2590" s="36">
        <v>215870.86</v>
      </c>
      <c r="H2590" s="36">
        <v>60</v>
      </c>
      <c r="I2590" s="36">
        <v>15.108599999999999</v>
      </c>
      <c r="J2590" s="36">
        <v>15.086</v>
      </c>
      <c r="K2590" s="36">
        <v>528.49</v>
      </c>
      <c r="L2590" s="36">
        <v>532.79999999999995</v>
      </c>
      <c r="M2590" s="36">
        <v>528.49</v>
      </c>
    </row>
    <row r="2591" spans="3:13" x14ac:dyDescent="0.25">
      <c r="C2591" s="15">
        <f t="shared" si="68"/>
        <v>43585</v>
      </c>
      <c r="D2591" s="35">
        <v>43559</v>
      </c>
      <c r="E2591" s="36">
        <v>305487.59999999998</v>
      </c>
      <c r="F2591" s="36">
        <v>89580.08</v>
      </c>
      <c r="G2591" s="36">
        <v>215907.47</v>
      </c>
      <c r="H2591" s="36">
        <v>0</v>
      </c>
      <c r="I2591" s="36">
        <v>15.151</v>
      </c>
      <c r="J2591" s="36">
        <v>15.084</v>
      </c>
      <c r="K2591" s="36">
        <v>528.49</v>
      </c>
      <c r="L2591" s="36">
        <v>532.79999999999995</v>
      </c>
      <c r="M2591" s="36">
        <v>528.49</v>
      </c>
    </row>
    <row r="2592" spans="3:13" x14ac:dyDescent="0.25">
      <c r="C2592" s="15">
        <f t="shared" si="68"/>
        <v>43585</v>
      </c>
      <c r="D2592" s="35">
        <v>43558</v>
      </c>
      <c r="E2592" s="36">
        <v>305517.3</v>
      </c>
      <c r="F2592" s="36">
        <v>89580.08</v>
      </c>
      <c r="G2592" s="36">
        <v>215937.3</v>
      </c>
      <c r="H2592" s="36">
        <v>2</v>
      </c>
      <c r="I2592" s="36">
        <v>15.135300000000001</v>
      </c>
      <c r="J2592" s="36">
        <v>15.102</v>
      </c>
      <c r="K2592" s="36">
        <v>528.5</v>
      </c>
      <c r="L2592" s="36">
        <v>529.84</v>
      </c>
      <c r="M2592" s="36">
        <v>528.5</v>
      </c>
    </row>
    <row r="2593" spans="3:13" x14ac:dyDescent="0.25">
      <c r="C2593" s="15">
        <f t="shared" si="68"/>
        <v>43585</v>
      </c>
      <c r="D2593" s="35">
        <v>43557</v>
      </c>
      <c r="E2593" s="36">
        <v>306638.3</v>
      </c>
      <c r="F2593" s="36">
        <v>89580.08</v>
      </c>
      <c r="G2593" s="36">
        <v>217058.2</v>
      </c>
      <c r="H2593" s="36">
        <v>20</v>
      </c>
      <c r="I2593" s="36">
        <v>15.1203</v>
      </c>
      <c r="J2593" s="36">
        <v>15.061</v>
      </c>
      <c r="K2593" s="36">
        <v>524.89</v>
      </c>
      <c r="L2593" s="36">
        <v>529.84</v>
      </c>
      <c r="M2593" s="36">
        <v>524.89</v>
      </c>
    </row>
    <row r="2594" spans="3:13" x14ac:dyDescent="0.25">
      <c r="C2594" s="15">
        <f t="shared" si="68"/>
        <v>43585</v>
      </c>
      <c r="D2594" s="35">
        <v>43556</v>
      </c>
      <c r="E2594" s="36">
        <v>305542.3</v>
      </c>
      <c r="F2594" s="36">
        <v>90474.09</v>
      </c>
      <c r="G2594" s="36">
        <v>215068.3</v>
      </c>
      <c r="H2594" s="36">
        <v>121</v>
      </c>
      <c r="I2594" s="36">
        <v>15.106</v>
      </c>
      <c r="J2594" s="36">
        <v>15.099</v>
      </c>
      <c r="K2594" s="36">
        <v>525.22</v>
      </c>
      <c r="L2594" s="36">
        <v>529.84</v>
      </c>
      <c r="M2594" s="36">
        <v>525.22</v>
      </c>
    </row>
    <row r="2595" spans="3:13" x14ac:dyDescent="0.25">
      <c r="C2595" s="15">
        <f t="shared" si="68"/>
        <v>43585</v>
      </c>
      <c r="D2595" s="35">
        <v>43555</v>
      </c>
      <c r="E2595" s="36">
        <v>304945</v>
      </c>
      <c r="F2595" s="36">
        <v>88475.24</v>
      </c>
      <c r="G2595" s="36">
        <v>216469.8</v>
      </c>
      <c r="H2595" s="36">
        <v>0</v>
      </c>
      <c r="I2595" s="36">
        <v>15.1183</v>
      </c>
      <c r="J2595" s="36">
        <v>15.11</v>
      </c>
      <c r="K2595" s="36">
        <v>522.94000000000005</v>
      </c>
      <c r="L2595" s="36">
        <v>547.97</v>
      </c>
      <c r="M2595" s="36">
        <v>522.94000000000005</v>
      </c>
    </row>
    <row r="2596" spans="3:13" x14ac:dyDescent="0.25">
      <c r="C2596" s="15">
        <f t="shared" si="68"/>
        <v>43585</v>
      </c>
      <c r="D2596" s="35">
        <v>43554</v>
      </c>
      <c r="E2596" s="36">
        <v>304945</v>
      </c>
      <c r="F2596" s="36">
        <v>88475.24</v>
      </c>
      <c r="G2596" s="36">
        <v>216469.8</v>
      </c>
      <c r="H2596" s="36">
        <v>0</v>
      </c>
      <c r="I2596" s="36">
        <v>15.1183</v>
      </c>
      <c r="J2596" s="36">
        <v>15.11</v>
      </c>
      <c r="K2596" s="36">
        <v>522.94000000000005</v>
      </c>
      <c r="L2596" s="36">
        <v>547.97</v>
      </c>
      <c r="M2596" s="36">
        <v>522.94000000000005</v>
      </c>
    </row>
    <row r="2597" spans="3:13" x14ac:dyDescent="0.25">
      <c r="C2597" s="15">
        <f t="shared" si="68"/>
        <v>43585</v>
      </c>
      <c r="D2597" s="35">
        <v>43553</v>
      </c>
      <c r="E2597" s="36">
        <v>304945</v>
      </c>
      <c r="F2597" s="36">
        <v>88475.24</v>
      </c>
      <c r="G2597" s="36">
        <v>216469.8</v>
      </c>
      <c r="H2597" s="36">
        <v>413</v>
      </c>
      <c r="I2597" s="36">
        <v>15.1183</v>
      </c>
      <c r="J2597" s="36">
        <v>15.11</v>
      </c>
      <c r="K2597" s="36">
        <v>522.94000000000005</v>
      </c>
      <c r="L2597" s="36">
        <v>547.97</v>
      </c>
      <c r="M2597" s="36">
        <v>522.94000000000005</v>
      </c>
    </row>
    <row r="2598" spans="3:13" x14ac:dyDescent="0.25">
      <c r="C2598" s="15">
        <f t="shared" si="68"/>
        <v>43555</v>
      </c>
      <c r="D2598" s="35">
        <v>43552</v>
      </c>
      <c r="E2598" s="36">
        <v>304948</v>
      </c>
      <c r="F2598" s="36">
        <v>91112.34</v>
      </c>
      <c r="G2598" s="36">
        <v>213835.6</v>
      </c>
      <c r="H2598" s="36">
        <v>141</v>
      </c>
      <c r="I2598" s="36">
        <v>15.0145</v>
      </c>
      <c r="J2598" s="36">
        <v>14.973000000000001</v>
      </c>
      <c r="K2598" s="36">
        <v>529.9</v>
      </c>
      <c r="L2598" s="36">
        <v>546.74</v>
      </c>
      <c r="M2598" s="36">
        <v>529.9</v>
      </c>
    </row>
    <row r="2599" spans="3:13" x14ac:dyDescent="0.25">
      <c r="C2599" s="15">
        <f t="shared" si="68"/>
        <v>43555</v>
      </c>
      <c r="D2599" s="35">
        <v>43551</v>
      </c>
      <c r="E2599" s="36">
        <v>304393.09999999998</v>
      </c>
      <c r="F2599" s="36">
        <v>91112.34</v>
      </c>
      <c r="G2599" s="36">
        <v>213280.7</v>
      </c>
      <c r="H2599" s="36">
        <v>0</v>
      </c>
      <c r="I2599" s="36">
        <v>15.2943</v>
      </c>
      <c r="J2599" s="36">
        <v>15.239000000000001</v>
      </c>
      <c r="K2599" s="36">
        <v>534.70000000000005</v>
      </c>
      <c r="L2599" s="36">
        <v>546.74</v>
      </c>
      <c r="M2599" s="36">
        <v>534.70000000000005</v>
      </c>
    </row>
    <row r="2600" spans="3:13" x14ac:dyDescent="0.25">
      <c r="C2600" s="15">
        <f t="shared" si="68"/>
        <v>43555</v>
      </c>
      <c r="D2600" s="35">
        <v>43550</v>
      </c>
      <c r="E2600" s="36">
        <v>303306.3</v>
      </c>
      <c r="F2600" s="36">
        <v>95454.26</v>
      </c>
      <c r="G2600" s="36">
        <v>207852.1</v>
      </c>
      <c r="H2600" s="36">
        <v>40</v>
      </c>
      <c r="I2600" s="36">
        <v>15.4305</v>
      </c>
      <c r="J2600" s="36">
        <v>15.371</v>
      </c>
      <c r="K2600" s="36">
        <v>536.79999999999995</v>
      </c>
      <c r="L2600" s="36">
        <v>548.37</v>
      </c>
      <c r="M2600" s="36">
        <v>536.79999999999995</v>
      </c>
    </row>
    <row r="2601" spans="3:13" x14ac:dyDescent="0.25">
      <c r="C2601" s="15">
        <f t="shared" si="68"/>
        <v>43555</v>
      </c>
      <c r="D2601" s="35">
        <v>43549</v>
      </c>
      <c r="E2601" s="36">
        <v>301763.59999999998</v>
      </c>
      <c r="F2601" s="36">
        <v>95454.26</v>
      </c>
      <c r="G2601" s="36">
        <v>206309.3</v>
      </c>
      <c r="H2601" s="36">
        <v>4</v>
      </c>
      <c r="I2601" s="36">
        <v>15.538500000000001</v>
      </c>
      <c r="J2601" s="36">
        <v>15.507</v>
      </c>
      <c r="K2601" s="36">
        <v>539.39</v>
      </c>
      <c r="L2601" s="36">
        <v>548.37</v>
      </c>
      <c r="M2601" s="36">
        <v>539.39</v>
      </c>
    </row>
    <row r="2602" spans="3:13" x14ac:dyDescent="0.25">
      <c r="C2602" s="15">
        <f t="shared" si="68"/>
        <v>43555</v>
      </c>
      <c r="D2602" s="35">
        <v>43548</v>
      </c>
      <c r="E2602" s="36">
        <v>302421.59999999998</v>
      </c>
      <c r="F2602" s="36">
        <v>95454.26</v>
      </c>
      <c r="G2602" s="36">
        <v>206967.3</v>
      </c>
      <c r="H2602" s="36">
        <v>0</v>
      </c>
      <c r="I2602" s="36">
        <v>15.423999999999999</v>
      </c>
      <c r="J2602" s="36">
        <v>15.345000000000001</v>
      </c>
      <c r="K2602" s="36">
        <v>539.59</v>
      </c>
      <c r="L2602" s="36">
        <v>548.37</v>
      </c>
      <c r="M2602" s="36">
        <v>539.59</v>
      </c>
    </row>
    <row r="2603" spans="3:13" x14ac:dyDescent="0.25">
      <c r="C2603" s="15">
        <f t="shared" si="68"/>
        <v>43555</v>
      </c>
      <c r="D2603" s="35">
        <v>43547</v>
      </c>
      <c r="E2603" s="36">
        <v>302421.59999999998</v>
      </c>
      <c r="F2603" s="36">
        <v>95454.26</v>
      </c>
      <c r="G2603" s="36">
        <v>206967.3</v>
      </c>
      <c r="H2603" s="36">
        <v>0</v>
      </c>
      <c r="I2603" s="36">
        <v>15.423999999999999</v>
      </c>
      <c r="J2603" s="36">
        <v>15.345000000000001</v>
      </c>
      <c r="K2603" s="36">
        <v>539.59</v>
      </c>
      <c r="L2603" s="36">
        <v>548.37</v>
      </c>
      <c r="M2603" s="36">
        <v>539.59</v>
      </c>
    </row>
    <row r="2604" spans="3:13" x14ac:dyDescent="0.25">
      <c r="C2604" s="15">
        <f t="shared" si="68"/>
        <v>43555</v>
      </c>
      <c r="D2604" s="35">
        <v>43546</v>
      </c>
      <c r="E2604" s="36">
        <v>302421.59999999998</v>
      </c>
      <c r="F2604" s="36">
        <v>95454.26</v>
      </c>
      <c r="G2604" s="36">
        <v>206967.3</v>
      </c>
      <c r="H2604" s="36">
        <v>0</v>
      </c>
      <c r="I2604" s="36">
        <v>15.423999999999999</v>
      </c>
      <c r="J2604" s="36">
        <v>15.345000000000001</v>
      </c>
      <c r="K2604" s="36">
        <v>539.59</v>
      </c>
      <c r="L2604" s="36">
        <v>548.37</v>
      </c>
      <c r="M2604" s="36">
        <v>539.59</v>
      </c>
    </row>
    <row r="2605" spans="3:13" x14ac:dyDescent="0.25">
      <c r="C2605" s="15">
        <f t="shared" si="68"/>
        <v>43555</v>
      </c>
      <c r="D2605" s="35">
        <v>43545</v>
      </c>
      <c r="E2605" s="36">
        <v>303183.5</v>
      </c>
      <c r="F2605" s="36">
        <v>95669.25</v>
      </c>
      <c r="G2605" s="36">
        <v>207514.2</v>
      </c>
      <c r="H2605" s="36">
        <v>1</v>
      </c>
      <c r="I2605" s="36">
        <v>15.473000000000001</v>
      </c>
      <c r="J2605" s="36">
        <v>15.372</v>
      </c>
      <c r="K2605" s="36">
        <v>542.08000000000004</v>
      </c>
      <c r="L2605" s="36">
        <v>548.37</v>
      </c>
      <c r="M2605" s="36">
        <v>542.08000000000004</v>
      </c>
    </row>
    <row r="2606" spans="3:13" x14ac:dyDescent="0.25">
      <c r="C2606" s="15">
        <f t="shared" si="68"/>
        <v>43555</v>
      </c>
      <c r="D2606" s="35">
        <v>43544</v>
      </c>
      <c r="E2606" s="36">
        <v>302583.2</v>
      </c>
      <c r="F2606" s="36">
        <v>95669.25</v>
      </c>
      <c r="G2606" s="36">
        <v>206913.9</v>
      </c>
      <c r="H2606" s="36">
        <v>56</v>
      </c>
      <c r="I2606" s="36">
        <v>15.475</v>
      </c>
      <c r="J2606" s="36">
        <v>15.244999999999999</v>
      </c>
      <c r="K2606" s="36">
        <v>536.11</v>
      </c>
      <c r="L2606" s="36">
        <v>548.37</v>
      </c>
      <c r="M2606" s="36">
        <v>536.11</v>
      </c>
    </row>
    <row r="2607" spans="3:13" x14ac:dyDescent="0.25">
      <c r="C2607" s="15">
        <f t="shared" si="68"/>
        <v>43555</v>
      </c>
      <c r="D2607" s="35">
        <v>43543</v>
      </c>
      <c r="E2607" s="36">
        <v>301987.40000000002</v>
      </c>
      <c r="F2607" s="36">
        <v>95669.25</v>
      </c>
      <c r="G2607" s="36">
        <v>206318.1</v>
      </c>
      <c r="H2607" s="36">
        <v>20</v>
      </c>
      <c r="I2607" s="36">
        <v>15.372999999999999</v>
      </c>
      <c r="J2607" s="36">
        <v>15.301</v>
      </c>
      <c r="K2607" s="36">
        <v>535.62</v>
      </c>
      <c r="L2607" s="36">
        <v>548.37</v>
      </c>
      <c r="M2607" s="36">
        <v>535.62</v>
      </c>
    </row>
    <row r="2608" spans="3:13" x14ac:dyDescent="0.25">
      <c r="C2608" s="15">
        <f t="shared" si="68"/>
        <v>43555</v>
      </c>
      <c r="D2608" s="35">
        <v>43542</v>
      </c>
      <c r="E2608" s="36">
        <v>301439.8</v>
      </c>
      <c r="F2608" s="36">
        <v>95669.25</v>
      </c>
      <c r="G2608" s="36">
        <v>205770.6</v>
      </c>
      <c r="H2608" s="36">
        <v>1</v>
      </c>
      <c r="I2608" s="36">
        <v>15.3498</v>
      </c>
      <c r="J2608" s="36">
        <v>15.250999999999999</v>
      </c>
      <c r="K2608" s="36">
        <v>534.63</v>
      </c>
      <c r="L2608" s="36">
        <v>548.37</v>
      </c>
      <c r="M2608" s="36">
        <v>534.63</v>
      </c>
    </row>
    <row r="2609" spans="3:13" x14ac:dyDescent="0.25">
      <c r="C2609" s="15">
        <f t="shared" si="68"/>
        <v>43555</v>
      </c>
      <c r="D2609" s="35">
        <v>43541</v>
      </c>
      <c r="E2609" s="36">
        <v>301449.8</v>
      </c>
      <c r="F2609" s="36">
        <v>95669.25</v>
      </c>
      <c r="G2609" s="36">
        <v>205780.6</v>
      </c>
      <c r="H2609" s="36">
        <v>0</v>
      </c>
      <c r="I2609" s="36">
        <v>15.287699999999999</v>
      </c>
      <c r="J2609" s="36">
        <v>15.253</v>
      </c>
      <c r="K2609" s="36">
        <v>535.94000000000005</v>
      </c>
      <c r="L2609" s="36">
        <v>548.37</v>
      </c>
      <c r="M2609" s="36">
        <v>535.94000000000005</v>
      </c>
    </row>
    <row r="2610" spans="3:13" x14ac:dyDescent="0.25">
      <c r="C2610" s="15">
        <f t="shared" si="68"/>
        <v>43555</v>
      </c>
      <c r="D2610" s="35">
        <v>43540</v>
      </c>
      <c r="E2610" s="36">
        <v>301449.8</v>
      </c>
      <c r="F2610" s="36">
        <v>95669.25</v>
      </c>
      <c r="G2610" s="36">
        <v>205780.6</v>
      </c>
      <c r="H2610" s="36">
        <v>0</v>
      </c>
      <c r="I2610" s="36">
        <v>15.287699999999999</v>
      </c>
      <c r="J2610" s="36">
        <v>15.253</v>
      </c>
      <c r="K2610" s="36">
        <v>535.94000000000005</v>
      </c>
      <c r="L2610" s="36">
        <v>548.37</v>
      </c>
      <c r="M2610" s="36">
        <v>535.94000000000005</v>
      </c>
    </row>
    <row r="2611" spans="3:13" x14ac:dyDescent="0.25">
      <c r="C2611" s="15">
        <f t="shared" si="68"/>
        <v>43555</v>
      </c>
      <c r="D2611" s="35">
        <v>43539</v>
      </c>
      <c r="E2611" s="36">
        <v>301449.8</v>
      </c>
      <c r="F2611" s="36">
        <v>95669.25</v>
      </c>
      <c r="G2611" s="36">
        <v>205780.6</v>
      </c>
      <c r="H2611" s="36">
        <v>0</v>
      </c>
      <c r="I2611" s="36">
        <v>15.287699999999999</v>
      </c>
      <c r="J2611" s="36">
        <v>15.253</v>
      </c>
      <c r="K2611" s="36">
        <v>535.94000000000005</v>
      </c>
      <c r="L2611" s="36">
        <v>548.37</v>
      </c>
      <c r="M2611" s="36">
        <v>535.94000000000005</v>
      </c>
    </row>
    <row r="2612" spans="3:13" x14ac:dyDescent="0.25">
      <c r="C2612" s="15">
        <f t="shared" si="68"/>
        <v>43555</v>
      </c>
      <c r="D2612" s="35">
        <v>43538</v>
      </c>
      <c r="E2612" s="36">
        <v>301681.7</v>
      </c>
      <c r="F2612" s="36">
        <v>95669.25</v>
      </c>
      <c r="G2612" s="36">
        <v>206012.5</v>
      </c>
      <c r="H2612" s="36">
        <v>10</v>
      </c>
      <c r="I2612" s="36">
        <v>15.189500000000001</v>
      </c>
      <c r="J2612" s="36">
        <v>15.101000000000001</v>
      </c>
      <c r="K2612" s="36">
        <v>536.08000000000004</v>
      </c>
      <c r="L2612" s="36">
        <v>548.37</v>
      </c>
      <c r="M2612" s="36">
        <v>536.08000000000004</v>
      </c>
    </row>
    <row r="2613" spans="3:13" x14ac:dyDescent="0.25">
      <c r="C2613" s="15">
        <f t="shared" si="68"/>
        <v>43555</v>
      </c>
      <c r="D2613" s="35">
        <v>43537</v>
      </c>
      <c r="E2613" s="36">
        <v>301177.59999999998</v>
      </c>
      <c r="F2613" s="36">
        <v>95320.09</v>
      </c>
      <c r="G2613" s="36">
        <v>205857.5</v>
      </c>
      <c r="H2613" s="36">
        <v>128</v>
      </c>
      <c r="I2613" s="36">
        <v>15.454499999999999</v>
      </c>
      <c r="J2613" s="36">
        <v>15.381</v>
      </c>
      <c r="K2613" s="36">
        <v>543.16</v>
      </c>
      <c r="L2613" s="36">
        <v>548.37</v>
      </c>
      <c r="M2613" s="36">
        <v>543.16</v>
      </c>
    </row>
    <row r="2614" spans="3:13" x14ac:dyDescent="0.25">
      <c r="C2614" s="15">
        <f t="shared" si="68"/>
        <v>43555</v>
      </c>
      <c r="D2614" s="35">
        <v>43536</v>
      </c>
      <c r="E2614" s="36">
        <v>300869.8</v>
      </c>
      <c r="F2614" s="36">
        <v>94718.47</v>
      </c>
      <c r="G2614" s="36">
        <v>206151.3</v>
      </c>
      <c r="H2614" s="36">
        <v>292</v>
      </c>
      <c r="I2614" s="36">
        <v>15.4405</v>
      </c>
      <c r="J2614" s="36">
        <v>15.337999999999999</v>
      </c>
      <c r="K2614" s="36">
        <v>542.14</v>
      </c>
      <c r="L2614" s="36">
        <v>545.02</v>
      </c>
      <c r="M2614" s="36">
        <v>542.14</v>
      </c>
    </row>
    <row r="2615" spans="3:13" x14ac:dyDescent="0.25">
      <c r="C2615" s="15">
        <f t="shared" si="68"/>
        <v>43555</v>
      </c>
      <c r="D2615" s="35">
        <v>43535</v>
      </c>
      <c r="E2615" s="36">
        <v>300084.7</v>
      </c>
      <c r="F2615" s="36">
        <v>94704.09</v>
      </c>
      <c r="G2615" s="36">
        <v>205380.6</v>
      </c>
      <c r="H2615" s="36">
        <v>14</v>
      </c>
      <c r="I2615" s="36">
        <v>15.308999999999999</v>
      </c>
      <c r="J2615" s="36">
        <v>15.196999999999999</v>
      </c>
      <c r="K2615" s="36">
        <v>539.37</v>
      </c>
      <c r="L2615" s="36">
        <v>545.02</v>
      </c>
      <c r="M2615" s="36">
        <v>539.37</v>
      </c>
    </row>
    <row r="2616" spans="3:13" x14ac:dyDescent="0.25">
      <c r="C2616" s="15">
        <f t="shared" si="68"/>
        <v>43555</v>
      </c>
      <c r="D2616" s="35">
        <v>43534</v>
      </c>
      <c r="E2616" s="36">
        <v>300168</v>
      </c>
      <c r="F2616" s="36">
        <v>94698.87</v>
      </c>
      <c r="G2616" s="36">
        <v>205469.1</v>
      </c>
      <c r="H2616" s="36">
        <v>0</v>
      </c>
      <c r="I2616" s="36">
        <v>15.3355</v>
      </c>
      <c r="J2616" s="36">
        <v>15.272</v>
      </c>
      <c r="K2616" s="36">
        <v>536.92999999999995</v>
      </c>
      <c r="L2616" s="36">
        <v>536.72</v>
      </c>
      <c r="M2616" s="36">
        <v>536.92999999999995</v>
      </c>
    </row>
    <row r="2617" spans="3:13" x14ac:dyDescent="0.25">
      <c r="C2617" s="15">
        <f t="shared" si="68"/>
        <v>43555</v>
      </c>
      <c r="D2617" s="35">
        <v>43533</v>
      </c>
      <c r="E2617" s="36">
        <v>300168</v>
      </c>
      <c r="F2617" s="36">
        <v>94698.87</v>
      </c>
      <c r="G2617" s="36">
        <v>205469.1</v>
      </c>
      <c r="H2617" s="36">
        <v>0</v>
      </c>
      <c r="I2617" s="36">
        <v>15.3355</v>
      </c>
      <c r="J2617" s="36">
        <v>15.272</v>
      </c>
      <c r="K2617" s="36">
        <v>536.92999999999995</v>
      </c>
      <c r="L2617" s="36">
        <v>536.72</v>
      </c>
      <c r="M2617" s="36">
        <v>536.92999999999995</v>
      </c>
    </row>
    <row r="2618" spans="3:13" x14ac:dyDescent="0.25">
      <c r="C2618" s="15">
        <f t="shared" si="68"/>
        <v>43555</v>
      </c>
      <c r="D2618" s="35">
        <v>43532</v>
      </c>
      <c r="E2618" s="36">
        <v>300168</v>
      </c>
      <c r="F2618" s="36">
        <v>94698.87</v>
      </c>
      <c r="G2618" s="36">
        <v>205469.1</v>
      </c>
      <c r="H2618" s="36">
        <v>10</v>
      </c>
      <c r="I2618" s="36">
        <v>15.3355</v>
      </c>
      <c r="J2618" s="36">
        <v>15.272</v>
      </c>
      <c r="K2618" s="36">
        <v>536.92999999999995</v>
      </c>
      <c r="L2618" s="36">
        <v>536.72</v>
      </c>
      <c r="M2618" s="36">
        <v>536.92999999999995</v>
      </c>
    </row>
    <row r="2619" spans="3:13" x14ac:dyDescent="0.25">
      <c r="C2619" s="15">
        <f t="shared" si="68"/>
        <v>43555</v>
      </c>
      <c r="D2619" s="35">
        <v>43531</v>
      </c>
      <c r="E2619" s="36">
        <v>299569.3</v>
      </c>
      <c r="F2619" s="36">
        <v>94098.54</v>
      </c>
      <c r="G2619" s="36">
        <v>205470.7</v>
      </c>
      <c r="H2619" s="36">
        <v>126</v>
      </c>
      <c r="I2619" s="36">
        <v>15.023300000000001</v>
      </c>
      <c r="J2619" s="36">
        <v>14.96</v>
      </c>
      <c r="K2619" s="36">
        <v>535.66999999999996</v>
      </c>
      <c r="L2619" s="36">
        <v>536.72</v>
      </c>
      <c r="M2619" s="36">
        <v>535.66999999999996</v>
      </c>
    </row>
    <row r="2620" spans="3:13" x14ac:dyDescent="0.25">
      <c r="C2620" s="15">
        <f t="shared" si="68"/>
        <v>43555</v>
      </c>
      <c r="D2620" s="35">
        <v>43530</v>
      </c>
      <c r="E2620" s="36">
        <v>299571.3</v>
      </c>
      <c r="F2620" s="36">
        <v>94078.79</v>
      </c>
      <c r="G2620" s="36">
        <v>205492.5</v>
      </c>
      <c r="H2620" s="36">
        <v>22</v>
      </c>
      <c r="I2620" s="36">
        <v>15.077500000000001</v>
      </c>
      <c r="J2620" s="36">
        <v>15.003</v>
      </c>
      <c r="K2620" s="36">
        <v>536.69000000000005</v>
      </c>
      <c r="L2620" s="36">
        <v>536.72</v>
      </c>
      <c r="M2620" s="36">
        <v>536.69000000000005</v>
      </c>
    </row>
    <row r="2621" spans="3:13" x14ac:dyDescent="0.25">
      <c r="C2621" s="15">
        <f t="shared" si="68"/>
        <v>43555</v>
      </c>
      <c r="D2621" s="35">
        <v>43529</v>
      </c>
      <c r="E2621" s="36">
        <v>298995.8</v>
      </c>
      <c r="F2621" s="36">
        <v>94073.63</v>
      </c>
      <c r="G2621" s="36">
        <v>204922.1</v>
      </c>
      <c r="H2621" s="36">
        <v>372</v>
      </c>
      <c r="I2621" s="36">
        <v>15.137499999999999</v>
      </c>
      <c r="J2621" s="36">
        <v>15.02</v>
      </c>
      <c r="K2621" s="36">
        <v>532.54999999999995</v>
      </c>
      <c r="L2621" s="36">
        <v>536.72</v>
      </c>
      <c r="M2621" s="36">
        <v>532.54999999999995</v>
      </c>
    </row>
    <row r="2622" spans="3:13" x14ac:dyDescent="0.25">
      <c r="C2622" s="15">
        <f t="shared" si="68"/>
        <v>43555</v>
      </c>
      <c r="D2622" s="35">
        <v>43528</v>
      </c>
      <c r="E2622" s="36">
        <v>298993.7</v>
      </c>
      <c r="F2622" s="36">
        <v>94073.63</v>
      </c>
      <c r="G2622" s="36">
        <v>204920</v>
      </c>
      <c r="H2622" s="36">
        <v>108</v>
      </c>
      <c r="I2622" s="36">
        <v>15.0905</v>
      </c>
      <c r="J2622" s="36">
        <v>15.016999999999999</v>
      </c>
      <c r="K2622" s="36">
        <v>532.12</v>
      </c>
      <c r="L2622" s="36">
        <v>536.74</v>
      </c>
      <c r="M2622" s="36">
        <v>532.12</v>
      </c>
    </row>
    <row r="2623" spans="3:13" x14ac:dyDescent="0.25">
      <c r="C2623" s="15">
        <f t="shared" si="68"/>
        <v>43555</v>
      </c>
      <c r="D2623" s="35">
        <v>43527</v>
      </c>
      <c r="E2623" s="36">
        <v>298098.90000000002</v>
      </c>
      <c r="F2623" s="36">
        <v>93484.55</v>
      </c>
      <c r="G2623" s="36">
        <v>204614.3</v>
      </c>
      <c r="H2623" s="36">
        <v>0</v>
      </c>
      <c r="I2623" s="36">
        <v>15.202199999999999</v>
      </c>
      <c r="J2623" s="36">
        <v>15.169</v>
      </c>
      <c r="K2623" s="36">
        <v>544.11</v>
      </c>
      <c r="L2623" s="36">
        <v>556.74</v>
      </c>
      <c r="M2623" s="36">
        <v>544.11</v>
      </c>
    </row>
    <row r="2624" spans="3:13" x14ac:dyDescent="0.25">
      <c r="C2624" s="15">
        <f t="shared" si="68"/>
        <v>43555</v>
      </c>
      <c r="D2624" s="35">
        <v>43526</v>
      </c>
      <c r="E2624" s="36">
        <v>298098.90000000002</v>
      </c>
      <c r="F2624" s="36">
        <v>93484.55</v>
      </c>
      <c r="G2624" s="36">
        <v>204614.3</v>
      </c>
      <c r="H2624" s="36">
        <v>0</v>
      </c>
      <c r="I2624" s="36">
        <v>15.202199999999999</v>
      </c>
      <c r="J2624" s="36">
        <v>15.169</v>
      </c>
      <c r="K2624" s="36">
        <v>544.11</v>
      </c>
      <c r="L2624" s="36">
        <v>556.74</v>
      </c>
      <c r="M2624" s="36">
        <v>544.11</v>
      </c>
    </row>
    <row r="2625" spans="3:13" x14ac:dyDescent="0.25">
      <c r="C2625" s="15">
        <f t="shared" si="68"/>
        <v>43555</v>
      </c>
      <c r="D2625" s="35">
        <v>43525</v>
      </c>
      <c r="E2625" s="36">
        <v>298098.90000000002</v>
      </c>
      <c r="F2625" s="36">
        <v>93484.55</v>
      </c>
      <c r="G2625" s="36">
        <v>204614.3</v>
      </c>
      <c r="H2625" s="36">
        <v>351</v>
      </c>
      <c r="I2625" s="36">
        <v>15.202199999999999</v>
      </c>
      <c r="J2625" s="36">
        <v>15.169</v>
      </c>
      <c r="K2625" s="36">
        <v>544.11</v>
      </c>
      <c r="L2625" s="36">
        <v>556.74</v>
      </c>
      <c r="M2625" s="36">
        <v>544.11</v>
      </c>
    </row>
    <row r="2626" spans="3:13" x14ac:dyDescent="0.25">
      <c r="C2626" s="15">
        <f t="shared" si="68"/>
        <v>43555</v>
      </c>
      <c r="D2626" s="35">
        <v>43524</v>
      </c>
      <c r="E2626" s="36">
        <v>298844.2</v>
      </c>
      <c r="F2626" s="36">
        <v>93484.55</v>
      </c>
      <c r="G2626" s="36">
        <v>205359.6</v>
      </c>
      <c r="H2626" s="36">
        <v>530</v>
      </c>
      <c r="I2626" s="36">
        <v>15.612</v>
      </c>
      <c r="J2626" s="36">
        <v>15.538</v>
      </c>
      <c r="K2626" s="36">
        <v>547.83000000000004</v>
      </c>
      <c r="L2626" s="36">
        <v>556.74</v>
      </c>
      <c r="M2626" s="36">
        <v>547.83000000000004</v>
      </c>
    </row>
    <row r="2627" spans="3:13" x14ac:dyDescent="0.25">
      <c r="C2627" s="15">
        <f t="shared" si="68"/>
        <v>43555</v>
      </c>
      <c r="D2627" s="35">
        <v>43523</v>
      </c>
      <c r="E2627" s="36">
        <v>297682.5</v>
      </c>
      <c r="F2627" s="36">
        <v>88962.38</v>
      </c>
      <c r="G2627" s="36">
        <v>208720.1</v>
      </c>
      <c r="H2627" s="36">
        <v>3339</v>
      </c>
      <c r="I2627" s="36">
        <v>15.7395</v>
      </c>
      <c r="J2627" s="36">
        <v>15.672000000000001</v>
      </c>
      <c r="K2627" s="36">
        <v>552.4</v>
      </c>
      <c r="L2627" s="36">
        <v>556.74</v>
      </c>
      <c r="M2627" s="36">
        <v>552.4</v>
      </c>
    </row>
    <row r="2628" spans="3:13" x14ac:dyDescent="0.25">
      <c r="C2628" s="15">
        <f t="shared" si="68"/>
        <v>43555</v>
      </c>
      <c r="D2628" s="35">
        <v>43522</v>
      </c>
      <c r="E2628" s="36">
        <v>297978.5</v>
      </c>
      <c r="F2628" s="36">
        <v>87812.83</v>
      </c>
      <c r="G2628" s="36">
        <v>210165.7</v>
      </c>
      <c r="H2628" s="36">
        <v>19</v>
      </c>
      <c r="I2628" s="36">
        <v>15.933999999999999</v>
      </c>
      <c r="J2628" s="36">
        <v>15.832000000000001</v>
      </c>
      <c r="K2628" s="36">
        <v>551.77</v>
      </c>
      <c r="L2628" s="36">
        <v>557.45000000000005</v>
      </c>
      <c r="M2628" s="36">
        <v>551.77</v>
      </c>
    </row>
    <row r="2629" spans="3:13" x14ac:dyDescent="0.25">
      <c r="C2629" s="15">
        <f t="shared" si="68"/>
        <v>43524</v>
      </c>
      <c r="D2629" s="35">
        <v>43521</v>
      </c>
      <c r="E2629" s="36">
        <v>297378.8</v>
      </c>
      <c r="F2629" s="36">
        <v>87812.83</v>
      </c>
      <c r="G2629" s="36">
        <v>209566</v>
      </c>
      <c r="H2629" s="36">
        <v>1</v>
      </c>
      <c r="I2629" s="36">
        <v>15.8995</v>
      </c>
      <c r="J2629" s="36">
        <v>15.83</v>
      </c>
      <c r="K2629" s="36">
        <v>554.76</v>
      </c>
      <c r="L2629" s="36">
        <v>558.29</v>
      </c>
      <c r="M2629" s="36">
        <v>554.76</v>
      </c>
    </row>
    <row r="2630" spans="3:13" x14ac:dyDescent="0.25">
      <c r="C2630" s="15">
        <f t="shared" si="68"/>
        <v>43524</v>
      </c>
      <c r="D2630" s="35">
        <v>43520</v>
      </c>
      <c r="E2630" s="36">
        <v>297309.7</v>
      </c>
      <c r="F2630" s="36">
        <v>87812.83</v>
      </c>
      <c r="G2630" s="36">
        <v>209496.8</v>
      </c>
      <c r="H2630" s="36">
        <v>0</v>
      </c>
      <c r="I2630" s="36">
        <v>15.9237</v>
      </c>
      <c r="J2630" s="36">
        <v>15.914</v>
      </c>
      <c r="K2630" s="36">
        <v>551.96</v>
      </c>
      <c r="L2630" s="36">
        <v>558.29</v>
      </c>
      <c r="M2630" s="36">
        <v>551.96</v>
      </c>
    </row>
    <row r="2631" spans="3:13" x14ac:dyDescent="0.25">
      <c r="C2631" s="15">
        <f t="shared" si="68"/>
        <v>43524</v>
      </c>
      <c r="D2631" s="35">
        <v>43519</v>
      </c>
      <c r="E2631" s="36">
        <v>297309.7</v>
      </c>
      <c r="F2631" s="36">
        <v>87812.83</v>
      </c>
      <c r="G2631" s="36">
        <v>209496.8</v>
      </c>
      <c r="H2631" s="36">
        <v>0</v>
      </c>
      <c r="I2631" s="36">
        <v>15.9237</v>
      </c>
      <c r="J2631" s="36">
        <v>15.914</v>
      </c>
      <c r="K2631" s="36">
        <v>551.96</v>
      </c>
      <c r="L2631" s="36">
        <v>558.29</v>
      </c>
      <c r="M2631" s="36">
        <v>551.96</v>
      </c>
    </row>
    <row r="2632" spans="3:13" x14ac:dyDescent="0.25">
      <c r="C2632" s="15">
        <f t="shared" si="68"/>
        <v>43524</v>
      </c>
      <c r="D2632" s="35">
        <v>43518</v>
      </c>
      <c r="E2632" s="36">
        <v>297309.7</v>
      </c>
      <c r="F2632" s="36">
        <v>87812.83</v>
      </c>
      <c r="G2632" s="36">
        <v>209496.8</v>
      </c>
      <c r="H2632" s="36">
        <v>1</v>
      </c>
      <c r="I2632" s="36">
        <v>15.9237</v>
      </c>
      <c r="J2632" s="36">
        <v>15.914</v>
      </c>
      <c r="K2632" s="36">
        <v>551.96</v>
      </c>
      <c r="L2632" s="36">
        <v>558.29</v>
      </c>
      <c r="M2632" s="36">
        <v>551.96</v>
      </c>
    </row>
    <row r="2633" spans="3:13" x14ac:dyDescent="0.25">
      <c r="C2633" s="15">
        <f t="shared" si="68"/>
        <v>43524</v>
      </c>
      <c r="D2633" s="35">
        <v>43517</v>
      </c>
      <c r="E2633" s="36">
        <v>296849.40000000002</v>
      </c>
      <c r="F2633" s="36">
        <v>87812.83</v>
      </c>
      <c r="G2633" s="36">
        <v>209036.5</v>
      </c>
      <c r="H2633" s="36">
        <v>3</v>
      </c>
      <c r="I2633" s="36">
        <v>15.8142</v>
      </c>
      <c r="J2633" s="36">
        <v>15.801</v>
      </c>
      <c r="K2633" s="36">
        <v>553.38</v>
      </c>
      <c r="L2633" s="36">
        <v>558.29</v>
      </c>
      <c r="M2633" s="36">
        <v>553.38</v>
      </c>
    </row>
    <row r="2634" spans="3:13" x14ac:dyDescent="0.25">
      <c r="C2634" s="15">
        <f t="shared" si="68"/>
        <v>43524</v>
      </c>
      <c r="D2634" s="35">
        <v>43516</v>
      </c>
      <c r="E2634" s="36">
        <v>296293.3</v>
      </c>
      <c r="F2634" s="36">
        <v>87807.95</v>
      </c>
      <c r="G2634" s="36">
        <v>208485.4</v>
      </c>
      <c r="H2634" s="36">
        <v>2</v>
      </c>
      <c r="I2634" s="36">
        <v>16.049099999999999</v>
      </c>
      <c r="J2634" s="36">
        <v>16.177</v>
      </c>
      <c r="K2634" s="36">
        <v>555.89</v>
      </c>
      <c r="L2634" s="36">
        <v>565.41999999999996</v>
      </c>
      <c r="M2634" s="36">
        <v>555.89</v>
      </c>
    </row>
    <row r="2635" spans="3:13" x14ac:dyDescent="0.25">
      <c r="C2635" s="15">
        <f t="shared" si="68"/>
        <v>43524</v>
      </c>
      <c r="D2635" s="35">
        <v>43515</v>
      </c>
      <c r="E2635" s="36">
        <v>295961.8</v>
      </c>
      <c r="F2635" s="36">
        <v>87807.95</v>
      </c>
      <c r="G2635" s="36">
        <v>208153.8</v>
      </c>
      <c r="H2635" s="36">
        <v>0</v>
      </c>
      <c r="I2635" s="36">
        <v>15.9915</v>
      </c>
      <c r="J2635" s="36">
        <v>15.967000000000001</v>
      </c>
      <c r="K2635" s="36">
        <v>548.79</v>
      </c>
      <c r="L2635" s="36">
        <v>558.91999999999996</v>
      </c>
      <c r="M2635" s="36">
        <v>548.79</v>
      </c>
    </row>
    <row r="2636" spans="3:13" x14ac:dyDescent="0.25">
      <c r="C2636" s="15">
        <f t="shared" si="68"/>
        <v>43524</v>
      </c>
      <c r="D2636" s="35">
        <v>43514</v>
      </c>
      <c r="E2636" s="36">
        <v>296029.59999999998</v>
      </c>
      <c r="F2636" s="36">
        <v>87807.95</v>
      </c>
      <c r="G2636" s="36">
        <v>208221.6</v>
      </c>
      <c r="H2636" s="36">
        <v>0</v>
      </c>
      <c r="I2636" s="36">
        <v>15.81</v>
      </c>
      <c r="J2636" s="36">
        <v>15.743</v>
      </c>
      <c r="K2636" s="36">
        <v>548.57000000000005</v>
      </c>
      <c r="L2636" s="36">
        <v>558.91999999999996</v>
      </c>
      <c r="M2636" s="36">
        <v>548.57000000000005</v>
      </c>
    </row>
    <row r="2637" spans="3:13" x14ac:dyDescent="0.25">
      <c r="C2637" s="15">
        <f t="shared" si="68"/>
        <v>43524</v>
      </c>
      <c r="D2637" s="35">
        <v>43513</v>
      </c>
      <c r="E2637" s="36">
        <v>296029.59999999998</v>
      </c>
      <c r="F2637" s="36">
        <v>87807.95</v>
      </c>
      <c r="G2637" s="36">
        <v>208221.6</v>
      </c>
      <c r="H2637" s="36">
        <v>0</v>
      </c>
      <c r="I2637" s="36">
        <v>15.7875</v>
      </c>
      <c r="J2637" s="36">
        <v>15.743</v>
      </c>
      <c r="K2637" s="36">
        <v>543.47</v>
      </c>
      <c r="L2637" s="36">
        <v>558.91999999999996</v>
      </c>
      <c r="M2637" s="36">
        <v>543.47</v>
      </c>
    </row>
    <row r="2638" spans="3:13" x14ac:dyDescent="0.25">
      <c r="C2638" s="15">
        <f t="shared" si="68"/>
        <v>43524</v>
      </c>
      <c r="D2638" s="35">
        <v>43512</v>
      </c>
      <c r="E2638" s="36">
        <v>296029.59999999998</v>
      </c>
      <c r="F2638" s="36">
        <v>87807.95</v>
      </c>
      <c r="G2638" s="36">
        <v>208221.6</v>
      </c>
      <c r="H2638" s="36">
        <v>0</v>
      </c>
      <c r="I2638" s="36">
        <v>15.7875</v>
      </c>
      <c r="J2638" s="36">
        <v>15.743</v>
      </c>
      <c r="K2638" s="36">
        <v>543.47</v>
      </c>
      <c r="L2638" s="36">
        <v>558.91999999999996</v>
      </c>
      <c r="M2638" s="36">
        <v>543.47</v>
      </c>
    </row>
    <row r="2639" spans="3:13" x14ac:dyDescent="0.25">
      <c r="C2639" s="15">
        <f t="shared" si="68"/>
        <v>43524</v>
      </c>
      <c r="D2639" s="35">
        <v>43511</v>
      </c>
      <c r="E2639" s="36">
        <v>296029.59999999998</v>
      </c>
      <c r="F2639" s="36">
        <v>87807.95</v>
      </c>
      <c r="G2639" s="36">
        <v>208221.6</v>
      </c>
      <c r="H2639" s="36">
        <v>0</v>
      </c>
      <c r="I2639" s="36">
        <v>15.7875</v>
      </c>
      <c r="J2639" s="36">
        <v>15.743</v>
      </c>
      <c r="K2639" s="36">
        <v>543.47</v>
      </c>
      <c r="L2639" s="36">
        <v>558.91999999999996</v>
      </c>
      <c r="M2639" s="36">
        <v>543.47</v>
      </c>
    </row>
    <row r="2640" spans="3:13" x14ac:dyDescent="0.25">
      <c r="C2640" s="15">
        <f t="shared" si="68"/>
        <v>43524</v>
      </c>
      <c r="D2640" s="35">
        <v>43510</v>
      </c>
      <c r="E2640" s="36">
        <v>297261.90000000002</v>
      </c>
      <c r="F2640" s="36">
        <v>87807.95</v>
      </c>
      <c r="G2640" s="36">
        <v>209454</v>
      </c>
      <c r="H2640" s="36">
        <v>0</v>
      </c>
      <c r="I2640" s="36">
        <v>15.621499999999999</v>
      </c>
      <c r="J2640" s="36">
        <v>15.528</v>
      </c>
      <c r="K2640" s="36">
        <v>543.26</v>
      </c>
      <c r="L2640" s="36">
        <v>558.91999999999996</v>
      </c>
      <c r="M2640" s="36">
        <v>543.26</v>
      </c>
    </row>
    <row r="2641" spans="3:13" x14ac:dyDescent="0.25">
      <c r="C2641" s="15">
        <f t="shared" si="68"/>
        <v>43524</v>
      </c>
      <c r="D2641" s="35">
        <v>43509</v>
      </c>
      <c r="E2641" s="36">
        <v>296956</v>
      </c>
      <c r="F2641" s="36">
        <v>87807.95</v>
      </c>
      <c r="G2641" s="36">
        <v>209148.1</v>
      </c>
      <c r="H2641" s="36">
        <v>28</v>
      </c>
      <c r="I2641" s="36">
        <v>15.5715</v>
      </c>
      <c r="J2641" s="36">
        <v>15.651999999999999</v>
      </c>
      <c r="K2641" s="36">
        <v>548.04999999999995</v>
      </c>
      <c r="L2641" s="36">
        <v>558.91999999999996</v>
      </c>
      <c r="M2641" s="36">
        <v>548.04999999999995</v>
      </c>
    </row>
    <row r="2642" spans="3:13" x14ac:dyDescent="0.25">
      <c r="C2642" s="15">
        <f t="shared" si="68"/>
        <v>43524</v>
      </c>
      <c r="D2642" s="35">
        <v>43508</v>
      </c>
      <c r="E2642" s="36">
        <v>296732.40000000002</v>
      </c>
      <c r="F2642" s="36">
        <v>88636.45</v>
      </c>
      <c r="G2642" s="36">
        <v>208095.9</v>
      </c>
      <c r="H2642" s="36">
        <v>0</v>
      </c>
      <c r="I2642" s="36">
        <v>15.7065</v>
      </c>
      <c r="J2642" s="36">
        <v>15.69</v>
      </c>
      <c r="K2642" s="36">
        <v>547.85</v>
      </c>
      <c r="L2642" s="36">
        <v>558.91999999999996</v>
      </c>
      <c r="M2642" s="36">
        <v>547.85</v>
      </c>
    </row>
    <row r="2643" spans="3:13" x14ac:dyDescent="0.25">
      <c r="C2643" s="15">
        <f t="shared" si="68"/>
        <v>43524</v>
      </c>
      <c r="D2643" s="35">
        <v>43507</v>
      </c>
      <c r="E2643" s="36">
        <v>297355.90000000002</v>
      </c>
      <c r="F2643" s="36">
        <v>88636.45</v>
      </c>
      <c r="G2643" s="36">
        <v>208719.5</v>
      </c>
      <c r="H2643" s="36">
        <v>2</v>
      </c>
      <c r="I2643" s="36">
        <v>15.7075</v>
      </c>
      <c r="J2643" s="36">
        <v>15.69</v>
      </c>
      <c r="K2643" s="36">
        <v>545.9</v>
      </c>
      <c r="L2643" s="36">
        <v>558.91999999999996</v>
      </c>
      <c r="M2643" s="36">
        <v>545.9</v>
      </c>
    </row>
    <row r="2644" spans="3:13" x14ac:dyDescent="0.25">
      <c r="C2644" s="15">
        <f t="shared" si="68"/>
        <v>43524</v>
      </c>
      <c r="D2644" s="35">
        <v>43506</v>
      </c>
      <c r="E2644" s="36">
        <v>296883.3</v>
      </c>
      <c r="F2644" s="36">
        <v>88636.45</v>
      </c>
      <c r="G2644" s="36">
        <v>208246.9</v>
      </c>
      <c r="H2644" s="36">
        <v>0</v>
      </c>
      <c r="I2644" s="36">
        <v>15.824199999999999</v>
      </c>
      <c r="J2644" s="36">
        <v>15.808999999999999</v>
      </c>
      <c r="K2644" s="36">
        <v>550.49</v>
      </c>
      <c r="L2644" s="36">
        <v>558.91999999999996</v>
      </c>
      <c r="M2644" s="36">
        <v>550.49</v>
      </c>
    </row>
    <row r="2645" spans="3:13" x14ac:dyDescent="0.25">
      <c r="C2645" s="15">
        <f t="shared" si="68"/>
        <v>43524</v>
      </c>
      <c r="D2645" s="35">
        <v>43505</v>
      </c>
      <c r="E2645" s="36">
        <v>296883.3</v>
      </c>
      <c r="F2645" s="36">
        <v>88636.45</v>
      </c>
      <c r="G2645" s="36">
        <v>208246.9</v>
      </c>
      <c r="H2645" s="36">
        <v>0</v>
      </c>
      <c r="I2645" s="36">
        <v>15.824199999999999</v>
      </c>
      <c r="J2645" s="36">
        <v>15.808999999999999</v>
      </c>
      <c r="K2645" s="36">
        <v>550.49</v>
      </c>
      <c r="L2645" s="36">
        <v>558.91999999999996</v>
      </c>
      <c r="M2645" s="36">
        <v>550.49</v>
      </c>
    </row>
    <row r="2646" spans="3:13" x14ac:dyDescent="0.25">
      <c r="C2646" s="15">
        <f t="shared" si="68"/>
        <v>43524</v>
      </c>
      <c r="D2646" s="35">
        <v>43504</v>
      </c>
      <c r="E2646" s="36">
        <v>296883.3</v>
      </c>
      <c r="F2646" s="36">
        <v>88636.45</v>
      </c>
      <c r="G2646" s="36">
        <v>208246.9</v>
      </c>
      <c r="H2646" s="36">
        <v>7</v>
      </c>
      <c r="I2646" s="36">
        <v>15.824199999999999</v>
      </c>
      <c r="J2646" s="36">
        <v>15.808999999999999</v>
      </c>
      <c r="K2646" s="36">
        <v>550.49</v>
      </c>
      <c r="L2646" s="36">
        <v>558.91999999999996</v>
      </c>
      <c r="M2646" s="36">
        <v>550.49</v>
      </c>
    </row>
    <row r="2647" spans="3:13" x14ac:dyDescent="0.25">
      <c r="C2647" s="15">
        <f t="shared" si="68"/>
        <v>43524</v>
      </c>
      <c r="D2647" s="35">
        <v>43503</v>
      </c>
      <c r="E2647" s="36">
        <v>296894.3</v>
      </c>
      <c r="F2647" s="36">
        <v>88636.45</v>
      </c>
      <c r="G2647" s="36">
        <v>208257.9</v>
      </c>
      <c r="H2647" s="36">
        <v>8</v>
      </c>
      <c r="I2647" s="36">
        <v>15.736000000000001</v>
      </c>
      <c r="J2647" s="36">
        <v>15.712999999999999</v>
      </c>
      <c r="K2647" s="36">
        <v>550.49</v>
      </c>
      <c r="L2647" s="36">
        <v>558.91999999999996</v>
      </c>
      <c r="M2647" s="36">
        <v>550.49</v>
      </c>
    </row>
    <row r="2648" spans="3:13" x14ac:dyDescent="0.25">
      <c r="C2648" s="15">
        <f t="shared" si="68"/>
        <v>43524</v>
      </c>
      <c r="D2648" s="35">
        <v>43502</v>
      </c>
      <c r="E2648" s="36">
        <v>297390.7</v>
      </c>
      <c r="F2648" s="36">
        <v>88636.45</v>
      </c>
      <c r="G2648" s="36">
        <v>208754.3</v>
      </c>
      <c r="H2648" s="36">
        <v>11</v>
      </c>
      <c r="I2648" s="36">
        <v>15.6737</v>
      </c>
      <c r="J2648" s="36">
        <v>15.701000000000001</v>
      </c>
      <c r="K2648" s="36">
        <v>550.49</v>
      </c>
      <c r="L2648" s="36">
        <v>558.91999999999996</v>
      </c>
      <c r="M2648" s="36">
        <v>550.49</v>
      </c>
    </row>
    <row r="2649" spans="3:13" x14ac:dyDescent="0.25">
      <c r="C2649" s="15">
        <f t="shared" si="68"/>
        <v>43524</v>
      </c>
      <c r="D2649" s="35">
        <v>43501</v>
      </c>
      <c r="E2649" s="36">
        <v>297723</v>
      </c>
      <c r="F2649" s="36">
        <v>88636.45</v>
      </c>
      <c r="G2649" s="36">
        <v>209086.6</v>
      </c>
      <c r="H2649" s="36">
        <v>9</v>
      </c>
      <c r="I2649" s="36">
        <v>15.8505</v>
      </c>
      <c r="J2649" s="36">
        <v>15.836</v>
      </c>
      <c r="K2649" s="36">
        <v>550.49</v>
      </c>
      <c r="L2649" s="36">
        <v>558.91999999999996</v>
      </c>
      <c r="M2649" s="36">
        <v>550.49</v>
      </c>
    </row>
    <row r="2650" spans="3:13" x14ac:dyDescent="0.25">
      <c r="C2650" s="15">
        <f t="shared" si="68"/>
        <v>43524</v>
      </c>
      <c r="D2650" s="35">
        <v>43500</v>
      </c>
      <c r="E2650" s="36">
        <v>297214.7</v>
      </c>
      <c r="F2650" s="36">
        <v>88142.12</v>
      </c>
      <c r="G2650" s="36">
        <v>209072.6</v>
      </c>
      <c r="H2650" s="36">
        <v>106</v>
      </c>
      <c r="I2650" s="36">
        <v>15.868499999999999</v>
      </c>
      <c r="J2650" s="36">
        <v>15.885999999999999</v>
      </c>
      <c r="K2650" s="36">
        <v>550.49</v>
      </c>
      <c r="L2650" s="36">
        <v>558.91999999999996</v>
      </c>
      <c r="M2650" s="36">
        <v>550.49</v>
      </c>
    </row>
    <row r="2651" spans="3:13" x14ac:dyDescent="0.25">
      <c r="C2651" s="15">
        <f t="shared" si="68"/>
        <v>43524</v>
      </c>
      <c r="D2651" s="35">
        <v>43499</v>
      </c>
      <c r="E2651" s="36">
        <v>297278.7</v>
      </c>
      <c r="F2651" s="36">
        <v>88142.12</v>
      </c>
      <c r="G2651" s="36">
        <v>209136.6</v>
      </c>
      <c r="H2651" s="36">
        <v>0</v>
      </c>
      <c r="I2651" s="36">
        <v>15.910600000000001</v>
      </c>
      <c r="J2651" s="36">
        <v>15.930999999999999</v>
      </c>
      <c r="K2651" s="36">
        <v>550.49</v>
      </c>
      <c r="L2651" s="36">
        <v>558.91999999999996</v>
      </c>
      <c r="M2651" s="36">
        <v>550.49</v>
      </c>
    </row>
    <row r="2652" spans="3:13" x14ac:dyDescent="0.25">
      <c r="C2652" s="15">
        <f t="shared" si="68"/>
        <v>43524</v>
      </c>
      <c r="D2652" s="35">
        <v>43498</v>
      </c>
      <c r="E2652" s="36">
        <v>297278.7</v>
      </c>
      <c r="F2652" s="36">
        <v>88142.12</v>
      </c>
      <c r="G2652" s="36">
        <v>209136.6</v>
      </c>
      <c r="H2652" s="36">
        <v>0</v>
      </c>
      <c r="I2652" s="36">
        <v>15.910600000000001</v>
      </c>
      <c r="J2652" s="36">
        <v>15.930999999999999</v>
      </c>
      <c r="K2652" s="36">
        <v>550.49</v>
      </c>
      <c r="L2652" s="36">
        <v>558.91999999999996</v>
      </c>
      <c r="M2652" s="36">
        <v>550.49</v>
      </c>
    </row>
    <row r="2653" spans="3:13" x14ac:dyDescent="0.25">
      <c r="C2653" s="15">
        <f t="shared" si="68"/>
        <v>43524</v>
      </c>
      <c r="D2653" s="35">
        <v>43497</v>
      </c>
      <c r="E2653" s="36">
        <v>297278.7</v>
      </c>
      <c r="F2653" s="36">
        <v>88142.12</v>
      </c>
      <c r="G2653" s="36">
        <v>209136.6</v>
      </c>
      <c r="H2653" s="36">
        <v>55</v>
      </c>
      <c r="I2653" s="36">
        <v>15.910600000000001</v>
      </c>
      <c r="J2653" s="36">
        <v>15.930999999999999</v>
      </c>
      <c r="K2653" s="36">
        <v>550.49</v>
      </c>
      <c r="L2653" s="36">
        <v>558.91999999999996</v>
      </c>
      <c r="M2653" s="36">
        <v>550.49</v>
      </c>
    </row>
    <row r="2654" spans="3:13" x14ac:dyDescent="0.25">
      <c r="C2654" s="15">
        <f t="shared" ref="C2654:C2685" si="69">IFERROR(IF(DAY(D2654)=1,EOMONTH(D2654,0),IF(AND(EOMONTH(D2654,0)+1-D2654&lt;=3,(H2654-AVERAGE(H2655:H2664))/_xlfn.STDEV.S(H2655:H2664)&gt;3),EOMONTH(D2654,1),C2655)),C2655)</f>
        <v>43496</v>
      </c>
      <c r="D2654" s="35">
        <v>43496</v>
      </c>
      <c r="E2654" s="36">
        <v>298004.90000000002</v>
      </c>
      <c r="F2654" s="36">
        <v>88142.12</v>
      </c>
      <c r="G2654" s="36">
        <v>209862.8</v>
      </c>
      <c r="H2654" s="36">
        <v>53</v>
      </c>
      <c r="I2654" s="36">
        <v>16.061</v>
      </c>
      <c r="J2654" s="36">
        <v>16.071999999999999</v>
      </c>
      <c r="K2654" s="36">
        <v>554.44000000000005</v>
      </c>
      <c r="L2654" s="36">
        <v>558.91999999999996</v>
      </c>
      <c r="M2654" s="36">
        <v>554.44000000000005</v>
      </c>
    </row>
    <row r="2655" spans="3:13" x14ac:dyDescent="0.25">
      <c r="C2655" s="15">
        <f t="shared" si="69"/>
        <v>43496</v>
      </c>
      <c r="D2655" s="35">
        <v>43495</v>
      </c>
      <c r="E2655" s="36">
        <v>297231.59999999998</v>
      </c>
      <c r="F2655" s="36">
        <v>87798.06</v>
      </c>
      <c r="G2655" s="36">
        <v>209433.5</v>
      </c>
      <c r="H2655" s="36">
        <v>286</v>
      </c>
      <c r="I2655" s="36">
        <v>16.065999999999999</v>
      </c>
      <c r="J2655" s="36">
        <v>15.927</v>
      </c>
      <c r="K2655" s="36">
        <v>552.82000000000005</v>
      </c>
      <c r="L2655" s="36">
        <v>557.14</v>
      </c>
      <c r="M2655" s="36">
        <v>552.82000000000005</v>
      </c>
    </row>
    <row r="2656" spans="3:13" x14ac:dyDescent="0.25">
      <c r="C2656" s="15">
        <f t="shared" si="69"/>
        <v>43496</v>
      </c>
      <c r="D2656" s="35">
        <v>43494</v>
      </c>
      <c r="E2656" s="36">
        <v>297831.90000000002</v>
      </c>
      <c r="F2656" s="36">
        <v>87798.06</v>
      </c>
      <c r="G2656" s="36">
        <v>210033.9</v>
      </c>
      <c r="H2656" s="36">
        <v>8</v>
      </c>
      <c r="I2656" s="36">
        <v>15.8385</v>
      </c>
      <c r="J2656" s="36">
        <v>15.839</v>
      </c>
      <c r="K2656" s="36">
        <v>550.73</v>
      </c>
      <c r="L2656" s="36">
        <v>592.61</v>
      </c>
      <c r="M2656" s="36">
        <v>550.73</v>
      </c>
    </row>
    <row r="2657" spans="3:13" x14ac:dyDescent="0.25">
      <c r="C2657" s="15">
        <f t="shared" si="69"/>
        <v>43496</v>
      </c>
      <c r="D2657" s="35">
        <v>43493</v>
      </c>
      <c r="E2657" s="36">
        <v>297451.40000000002</v>
      </c>
      <c r="F2657" s="36">
        <v>86112.18</v>
      </c>
      <c r="G2657" s="36">
        <v>211339.3</v>
      </c>
      <c r="H2657" s="36">
        <v>351</v>
      </c>
      <c r="I2657" s="36">
        <v>15.744</v>
      </c>
      <c r="J2657" s="36">
        <v>15.765000000000001</v>
      </c>
      <c r="K2657" s="36">
        <v>549.42999999999995</v>
      </c>
      <c r="L2657" s="36">
        <v>539.76</v>
      </c>
      <c r="M2657" s="36">
        <v>549.42999999999995</v>
      </c>
    </row>
    <row r="2658" spans="3:13" x14ac:dyDescent="0.25">
      <c r="C2658" s="15">
        <f t="shared" si="69"/>
        <v>43496</v>
      </c>
      <c r="D2658" s="35">
        <v>43492</v>
      </c>
      <c r="E2658" s="36">
        <v>296147.20000000001</v>
      </c>
      <c r="F2658" s="36">
        <v>86112.18</v>
      </c>
      <c r="G2658" s="36">
        <v>210035</v>
      </c>
      <c r="H2658" s="36">
        <v>0</v>
      </c>
      <c r="I2658" s="36">
        <v>15.7675</v>
      </c>
      <c r="J2658" s="36">
        <v>15.699</v>
      </c>
      <c r="K2658" s="36">
        <v>538.17999999999995</v>
      </c>
      <c r="L2658" s="36">
        <v>539.76</v>
      </c>
      <c r="M2658" s="36">
        <v>538.17999999999995</v>
      </c>
    </row>
    <row r="2659" spans="3:13" x14ac:dyDescent="0.25">
      <c r="C2659" s="15">
        <f t="shared" si="69"/>
        <v>43496</v>
      </c>
      <c r="D2659" s="35">
        <v>43491</v>
      </c>
      <c r="E2659" s="36">
        <v>296147.20000000001</v>
      </c>
      <c r="F2659" s="36">
        <v>86112.18</v>
      </c>
      <c r="G2659" s="36">
        <v>210035</v>
      </c>
      <c r="H2659" s="36">
        <v>0</v>
      </c>
      <c r="I2659" s="36">
        <v>15.7675</v>
      </c>
      <c r="J2659" s="36">
        <v>15.699</v>
      </c>
      <c r="K2659" s="36">
        <v>538.17999999999995</v>
      </c>
      <c r="L2659" s="36">
        <v>539.76</v>
      </c>
      <c r="M2659" s="36">
        <v>538.17999999999995</v>
      </c>
    </row>
    <row r="2660" spans="3:13" x14ac:dyDescent="0.25">
      <c r="C2660" s="15">
        <f t="shared" si="69"/>
        <v>43496</v>
      </c>
      <c r="D2660" s="35">
        <v>43490</v>
      </c>
      <c r="E2660" s="36">
        <v>296147.20000000001</v>
      </c>
      <c r="F2660" s="36">
        <v>86112.18</v>
      </c>
      <c r="G2660" s="36">
        <v>210035</v>
      </c>
      <c r="H2660" s="36">
        <v>5</v>
      </c>
      <c r="I2660" s="36">
        <v>15.7675</v>
      </c>
      <c r="J2660" s="36">
        <v>15.699</v>
      </c>
      <c r="K2660" s="36">
        <v>538.17999999999995</v>
      </c>
      <c r="L2660" s="36">
        <v>539.76</v>
      </c>
      <c r="M2660" s="36">
        <v>538.17999999999995</v>
      </c>
    </row>
    <row r="2661" spans="3:13" x14ac:dyDescent="0.25">
      <c r="C2661" s="15">
        <f t="shared" si="69"/>
        <v>43496</v>
      </c>
      <c r="D2661" s="35">
        <v>43489</v>
      </c>
      <c r="E2661" s="36">
        <v>295324.40000000002</v>
      </c>
      <c r="F2661" s="36">
        <v>86112.18</v>
      </c>
      <c r="G2661" s="36">
        <v>209212.2</v>
      </c>
      <c r="H2661" s="36">
        <v>3</v>
      </c>
      <c r="I2661" s="36">
        <v>15.3195</v>
      </c>
      <c r="J2661" s="36">
        <v>15.3</v>
      </c>
      <c r="K2661" s="36">
        <v>535.30999999999995</v>
      </c>
      <c r="L2661" s="36">
        <v>539.76</v>
      </c>
      <c r="M2661" s="36">
        <v>535.30999999999995</v>
      </c>
    </row>
    <row r="2662" spans="3:13" x14ac:dyDescent="0.25">
      <c r="C2662" s="15">
        <f t="shared" si="69"/>
        <v>43496</v>
      </c>
      <c r="D2662" s="35">
        <v>43488</v>
      </c>
      <c r="E2662" s="36">
        <v>295218.5</v>
      </c>
      <c r="F2662" s="36">
        <v>86677.119999999995</v>
      </c>
      <c r="G2662" s="36">
        <v>208541.4</v>
      </c>
      <c r="H2662" s="36">
        <v>4</v>
      </c>
      <c r="I2662" s="36">
        <v>15.371</v>
      </c>
      <c r="J2662" s="36">
        <v>15.38</v>
      </c>
      <c r="K2662" s="36">
        <v>536.37</v>
      </c>
      <c r="L2662" s="36">
        <v>539.76</v>
      </c>
      <c r="M2662" s="36">
        <v>536.37</v>
      </c>
    </row>
    <row r="2663" spans="3:13" x14ac:dyDescent="0.25">
      <c r="C2663" s="15">
        <f t="shared" si="69"/>
        <v>43496</v>
      </c>
      <c r="D2663" s="35">
        <v>43487</v>
      </c>
      <c r="E2663" s="36">
        <v>296101.5</v>
      </c>
      <c r="F2663" s="36">
        <v>86677.119999999995</v>
      </c>
      <c r="G2663" s="36">
        <v>209424.4</v>
      </c>
      <c r="H2663" s="36">
        <v>3</v>
      </c>
      <c r="I2663" s="36">
        <v>15.3385</v>
      </c>
      <c r="J2663" s="36">
        <v>15.324999999999999</v>
      </c>
      <c r="K2663" s="36">
        <v>534.66999999999996</v>
      </c>
      <c r="L2663" s="36">
        <v>538.49</v>
      </c>
      <c r="M2663" s="36">
        <v>534.66999999999996</v>
      </c>
    </row>
    <row r="2664" spans="3:13" x14ac:dyDescent="0.25">
      <c r="C2664" s="15">
        <f t="shared" si="69"/>
        <v>43496</v>
      </c>
      <c r="D2664" s="35">
        <v>43486</v>
      </c>
      <c r="E2664" s="36">
        <v>295403.5</v>
      </c>
      <c r="F2664" s="36">
        <v>86058.02</v>
      </c>
      <c r="G2664" s="36">
        <v>209345.4</v>
      </c>
      <c r="H2664" s="36">
        <v>0</v>
      </c>
      <c r="I2664" s="36">
        <v>15.27</v>
      </c>
      <c r="J2664" s="36">
        <v>15.398999999999999</v>
      </c>
      <c r="K2664" s="36">
        <v>537.5</v>
      </c>
      <c r="L2664" s="36">
        <v>549.21</v>
      </c>
      <c r="M2664" s="36">
        <v>537.5</v>
      </c>
    </row>
    <row r="2665" spans="3:13" x14ac:dyDescent="0.25">
      <c r="C2665" s="15">
        <f t="shared" si="69"/>
        <v>43496</v>
      </c>
      <c r="D2665" s="35">
        <v>43485</v>
      </c>
      <c r="E2665" s="36">
        <v>295403.5</v>
      </c>
      <c r="F2665" s="36">
        <v>86058.02</v>
      </c>
      <c r="G2665" s="36">
        <v>209345.4</v>
      </c>
      <c r="H2665" s="36">
        <v>0</v>
      </c>
      <c r="I2665" s="36">
        <v>15.338699999999999</v>
      </c>
      <c r="J2665" s="36">
        <v>15.398999999999999</v>
      </c>
      <c r="K2665" s="36">
        <v>545.08000000000004</v>
      </c>
      <c r="L2665" s="36">
        <v>549.21</v>
      </c>
      <c r="M2665" s="36">
        <v>545.08000000000004</v>
      </c>
    </row>
    <row r="2666" spans="3:13" x14ac:dyDescent="0.25">
      <c r="C2666" s="15">
        <f t="shared" si="69"/>
        <v>43496</v>
      </c>
      <c r="D2666" s="35">
        <v>43484</v>
      </c>
      <c r="E2666" s="36">
        <v>295403.5</v>
      </c>
      <c r="F2666" s="36">
        <v>86058.02</v>
      </c>
      <c r="G2666" s="36">
        <v>209345.4</v>
      </c>
      <c r="H2666" s="36">
        <v>0</v>
      </c>
      <c r="I2666" s="36">
        <v>15.338699999999999</v>
      </c>
      <c r="J2666" s="36">
        <v>15.398999999999999</v>
      </c>
      <c r="K2666" s="36">
        <v>545.08000000000004</v>
      </c>
      <c r="L2666" s="36">
        <v>549.21</v>
      </c>
      <c r="M2666" s="36">
        <v>545.08000000000004</v>
      </c>
    </row>
    <row r="2667" spans="3:13" x14ac:dyDescent="0.25">
      <c r="C2667" s="15">
        <f t="shared" si="69"/>
        <v>43496</v>
      </c>
      <c r="D2667" s="35">
        <v>43483</v>
      </c>
      <c r="E2667" s="36">
        <v>295403.5</v>
      </c>
      <c r="F2667" s="36">
        <v>86058.02</v>
      </c>
      <c r="G2667" s="36">
        <v>209345.4</v>
      </c>
      <c r="H2667" s="36">
        <v>13</v>
      </c>
      <c r="I2667" s="36">
        <v>15.338699999999999</v>
      </c>
      <c r="J2667" s="36">
        <v>15.398999999999999</v>
      </c>
      <c r="K2667" s="36">
        <v>545.08000000000004</v>
      </c>
      <c r="L2667" s="36">
        <v>549.21</v>
      </c>
      <c r="M2667" s="36">
        <v>545.08000000000004</v>
      </c>
    </row>
    <row r="2668" spans="3:13" x14ac:dyDescent="0.25">
      <c r="C2668" s="15">
        <f t="shared" si="69"/>
        <v>43496</v>
      </c>
      <c r="D2668" s="35">
        <v>43482</v>
      </c>
      <c r="E2668" s="36">
        <v>292725.90000000002</v>
      </c>
      <c r="F2668" s="36">
        <v>84831.63</v>
      </c>
      <c r="G2668" s="36">
        <v>207894.3</v>
      </c>
      <c r="H2668" s="36">
        <v>23</v>
      </c>
      <c r="I2668" s="36">
        <v>15.527799999999999</v>
      </c>
      <c r="J2668" s="36">
        <v>15.536</v>
      </c>
      <c r="K2668" s="36">
        <v>545.59</v>
      </c>
      <c r="L2668" s="36">
        <v>549.41999999999996</v>
      </c>
      <c r="M2668" s="36">
        <v>545.59</v>
      </c>
    </row>
    <row r="2669" spans="3:13" x14ac:dyDescent="0.25">
      <c r="C2669" s="15">
        <f t="shared" si="69"/>
        <v>43496</v>
      </c>
      <c r="D2669" s="35">
        <v>43481</v>
      </c>
      <c r="E2669" s="36">
        <v>293158.3</v>
      </c>
      <c r="F2669" s="36">
        <v>84284.83</v>
      </c>
      <c r="G2669" s="36">
        <v>208873.5</v>
      </c>
      <c r="H2669" s="36">
        <v>124</v>
      </c>
      <c r="I2669" s="36">
        <v>15.592499999999999</v>
      </c>
      <c r="J2669" s="36">
        <v>15.638</v>
      </c>
      <c r="K2669" s="36">
        <v>547.84</v>
      </c>
      <c r="L2669" s="36">
        <v>550.94000000000005</v>
      </c>
      <c r="M2669" s="36">
        <v>547.84</v>
      </c>
    </row>
    <row r="2670" spans="3:13" x14ac:dyDescent="0.25">
      <c r="C2670" s="15">
        <f t="shared" si="69"/>
        <v>43496</v>
      </c>
      <c r="D2670" s="35">
        <v>43480</v>
      </c>
      <c r="E2670" s="36">
        <v>293156.3</v>
      </c>
      <c r="F2670" s="36">
        <v>84616.37</v>
      </c>
      <c r="G2670" s="36">
        <v>208539.9</v>
      </c>
      <c r="H2670" s="36">
        <v>7</v>
      </c>
      <c r="I2670" s="36">
        <v>15.5802</v>
      </c>
      <c r="J2670" s="36">
        <v>15.62</v>
      </c>
      <c r="K2670" s="36">
        <v>547.11</v>
      </c>
      <c r="L2670" s="36">
        <v>550.66</v>
      </c>
      <c r="M2670" s="36">
        <v>547.11</v>
      </c>
    </row>
    <row r="2671" spans="3:13" x14ac:dyDescent="0.25">
      <c r="C2671" s="15">
        <f t="shared" si="69"/>
        <v>43496</v>
      </c>
      <c r="D2671" s="35">
        <v>43479</v>
      </c>
      <c r="E2671" s="36">
        <v>292554.90000000002</v>
      </c>
      <c r="F2671" s="36">
        <v>84818.33</v>
      </c>
      <c r="G2671" s="36">
        <v>207736.6</v>
      </c>
      <c r="H2671" s="36">
        <v>22</v>
      </c>
      <c r="I2671" s="36">
        <v>15.6493</v>
      </c>
      <c r="J2671" s="36">
        <v>15.686</v>
      </c>
      <c r="K2671" s="36">
        <v>545.5</v>
      </c>
      <c r="L2671" s="36">
        <v>550.08000000000004</v>
      </c>
      <c r="M2671" s="36">
        <v>545.5</v>
      </c>
    </row>
    <row r="2672" spans="3:13" x14ac:dyDescent="0.25">
      <c r="C2672" s="15">
        <f t="shared" si="69"/>
        <v>43496</v>
      </c>
      <c r="D2672" s="35">
        <v>43478</v>
      </c>
      <c r="E2672" s="36">
        <v>293110.5</v>
      </c>
      <c r="F2672" s="36">
        <v>84818.33</v>
      </c>
      <c r="G2672" s="36">
        <v>208292.1</v>
      </c>
      <c r="H2672" s="36">
        <v>0</v>
      </c>
      <c r="I2672" s="36">
        <v>15.597</v>
      </c>
      <c r="J2672" s="36">
        <v>15.656000000000001</v>
      </c>
      <c r="K2672" s="36">
        <v>548.01</v>
      </c>
      <c r="L2672" s="36">
        <v>552.29</v>
      </c>
      <c r="M2672" s="36">
        <v>548.01</v>
      </c>
    </row>
    <row r="2673" spans="3:13" x14ac:dyDescent="0.25">
      <c r="C2673" s="15">
        <f t="shared" si="69"/>
        <v>43496</v>
      </c>
      <c r="D2673" s="35">
        <v>43477</v>
      </c>
      <c r="E2673" s="36">
        <v>293110.5</v>
      </c>
      <c r="F2673" s="36">
        <v>84818.33</v>
      </c>
      <c r="G2673" s="36">
        <v>208292.1</v>
      </c>
      <c r="H2673" s="36">
        <v>0</v>
      </c>
      <c r="I2673" s="36">
        <v>15.597</v>
      </c>
      <c r="J2673" s="36">
        <v>15.656000000000001</v>
      </c>
      <c r="K2673" s="36">
        <v>548.01</v>
      </c>
      <c r="L2673" s="36">
        <v>552.29</v>
      </c>
      <c r="M2673" s="36">
        <v>548.01</v>
      </c>
    </row>
    <row r="2674" spans="3:13" x14ac:dyDescent="0.25">
      <c r="C2674" s="15">
        <f t="shared" si="69"/>
        <v>43496</v>
      </c>
      <c r="D2674" s="35">
        <v>43476</v>
      </c>
      <c r="E2674" s="36">
        <v>293110.5</v>
      </c>
      <c r="F2674" s="36">
        <v>84818.33</v>
      </c>
      <c r="G2674" s="36">
        <v>208292.1</v>
      </c>
      <c r="H2674" s="36">
        <v>29</v>
      </c>
      <c r="I2674" s="36">
        <v>15.597</v>
      </c>
      <c r="J2674" s="36">
        <v>15.656000000000001</v>
      </c>
      <c r="K2674" s="36">
        <v>548.01</v>
      </c>
      <c r="L2674" s="36">
        <v>552.29</v>
      </c>
      <c r="M2674" s="36">
        <v>548.01</v>
      </c>
    </row>
    <row r="2675" spans="3:13" x14ac:dyDescent="0.25">
      <c r="C2675" s="15">
        <f t="shared" si="69"/>
        <v>43496</v>
      </c>
      <c r="D2675" s="35">
        <v>43475</v>
      </c>
      <c r="E2675" s="36">
        <v>292525.90000000002</v>
      </c>
      <c r="F2675" s="36">
        <v>84233.2</v>
      </c>
      <c r="G2675" s="36">
        <v>208292.8</v>
      </c>
      <c r="H2675" s="36">
        <v>142</v>
      </c>
      <c r="I2675" s="36">
        <v>15.5685</v>
      </c>
      <c r="J2675" s="36">
        <v>15.643000000000001</v>
      </c>
      <c r="K2675" s="36">
        <v>546.95000000000005</v>
      </c>
      <c r="L2675" s="36">
        <v>551.08000000000004</v>
      </c>
      <c r="M2675" s="36">
        <v>546.95000000000005</v>
      </c>
    </row>
    <row r="2676" spans="3:13" x14ac:dyDescent="0.25">
      <c r="C2676" s="15">
        <f t="shared" si="69"/>
        <v>43496</v>
      </c>
      <c r="D2676" s="35">
        <v>43474</v>
      </c>
      <c r="E2676" s="36">
        <v>293178.7</v>
      </c>
      <c r="F2676" s="36">
        <v>83633</v>
      </c>
      <c r="G2676" s="36">
        <v>209545.60000000001</v>
      </c>
      <c r="H2676" s="36">
        <v>124</v>
      </c>
      <c r="I2676" s="36">
        <v>15.753500000000001</v>
      </c>
      <c r="J2676" s="36">
        <v>15.734999999999999</v>
      </c>
      <c r="K2676" s="36">
        <v>542.24</v>
      </c>
      <c r="L2676" s="36">
        <v>546.49</v>
      </c>
      <c r="M2676" s="36">
        <v>542.24</v>
      </c>
    </row>
    <row r="2677" spans="3:13" x14ac:dyDescent="0.25">
      <c r="C2677" s="15">
        <f t="shared" si="69"/>
        <v>43496</v>
      </c>
      <c r="D2677" s="35">
        <v>43473</v>
      </c>
      <c r="E2677" s="36">
        <v>293368.40000000002</v>
      </c>
      <c r="F2677" s="36">
        <v>83633</v>
      </c>
      <c r="G2677" s="36">
        <v>209735.4</v>
      </c>
      <c r="H2677" s="36">
        <v>22</v>
      </c>
      <c r="I2677" s="36">
        <v>15.654299999999999</v>
      </c>
      <c r="J2677" s="36">
        <v>15.712999999999999</v>
      </c>
      <c r="K2677" s="36">
        <v>538.14</v>
      </c>
      <c r="L2677" s="36">
        <v>548.53</v>
      </c>
      <c r="M2677" s="36">
        <v>538.14</v>
      </c>
    </row>
    <row r="2678" spans="3:13" x14ac:dyDescent="0.25">
      <c r="C2678" s="15">
        <f t="shared" si="69"/>
        <v>43496</v>
      </c>
      <c r="D2678" s="35">
        <v>43472</v>
      </c>
      <c r="E2678" s="36">
        <v>293239.09999999998</v>
      </c>
      <c r="F2678" s="36">
        <v>82994.149999999994</v>
      </c>
      <c r="G2678" s="36">
        <v>210244.9</v>
      </c>
      <c r="H2678" s="36">
        <v>12</v>
      </c>
      <c r="I2678" s="36">
        <v>15.653499999999999</v>
      </c>
      <c r="J2678" s="36">
        <v>15.756</v>
      </c>
      <c r="K2678" s="36">
        <v>543.28</v>
      </c>
      <c r="L2678" s="36">
        <v>548.53</v>
      </c>
      <c r="M2678" s="36">
        <v>543.28</v>
      </c>
    </row>
    <row r="2679" spans="3:13" x14ac:dyDescent="0.25">
      <c r="C2679" s="15">
        <f t="shared" si="69"/>
        <v>43496</v>
      </c>
      <c r="D2679" s="35">
        <v>43471</v>
      </c>
      <c r="E2679" s="36">
        <v>293701.90000000002</v>
      </c>
      <c r="F2679" s="36">
        <v>82489.88</v>
      </c>
      <c r="G2679" s="36">
        <v>211212.1</v>
      </c>
      <c r="H2679" s="36">
        <v>0</v>
      </c>
      <c r="I2679" s="36">
        <v>15.6988</v>
      </c>
      <c r="J2679" s="36">
        <v>15.786</v>
      </c>
      <c r="K2679" s="36">
        <v>541.82000000000005</v>
      </c>
      <c r="L2679" s="36">
        <v>535.99</v>
      </c>
      <c r="M2679" s="36">
        <v>541.82000000000005</v>
      </c>
    </row>
    <row r="2680" spans="3:13" x14ac:dyDescent="0.25">
      <c r="C2680" s="15">
        <f t="shared" si="69"/>
        <v>43496</v>
      </c>
      <c r="D2680" s="35">
        <v>43470</v>
      </c>
      <c r="E2680" s="36">
        <v>293701.90000000002</v>
      </c>
      <c r="F2680" s="36">
        <v>82489.88</v>
      </c>
      <c r="G2680" s="36">
        <v>211212.1</v>
      </c>
      <c r="H2680" s="36">
        <v>0</v>
      </c>
      <c r="I2680" s="36">
        <v>15.6988</v>
      </c>
      <c r="J2680" s="36">
        <v>15.786</v>
      </c>
      <c r="K2680" s="36">
        <v>541.82000000000005</v>
      </c>
      <c r="L2680" s="36">
        <v>535.99</v>
      </c>
      <c r="M2680" s="36">
        <v>541.82000000000005</v>
      </c>
    </row>
    <row r="2681" spans="3:13" x14ac:dyDescent="0.25">
      <c r="C2681" s="15">
        <f t="shared" si="69"/>
        <v>43496</v>
      </c>
      <c r="D2681" s="35">
        <v>43469</v>
      </c>
      <c r="E2681" s="36">
        <v>293701.90000000002</v>
      </c>
      <c r="F2681" s="36">
        <v>82489.88</v>
      </c>
      <c r="G2681" s="36">
        <v>211212.1</v>
      </c>
      <c r="H2681" s="36">
        <v>106</v>
      </c>
      <c r="I2681" s="36">
        <v>15.6988</v>
      </c>
      <c r="J2681" s="36">
        <v>15.786</v>
      </c>
      <c r="K2681" s="36">
        <v>541.82000000000005</v>
      </c>
      <c r="L2681" s="36">
        <v>535.99</v>
      </c>
      <c r="M2681" s="36">
        <v>541.82000000000005</v>
      </c>
    </row>
    <row r="2682" spans="3:13" x14ac:dyDescent="0.25">
      <c r="C2682" s="15">
        <f t="shared" si="69"/>
        <v>43496</v>
      </c>
      <c r="D2682" s="35">
        <v>43468</v>
      </c>
      <c r="E2682" s="36">
        <v>293746.40000000002</v>
      </c>
      <c r="F2682" s="36">
        <v>81854.7</v>
      </c>
      <c r="G2682" s="36">
        <v>211891.7</v>
      </c>
      <c r="H2682" s="36">
        <v>24</v>
      </c>
      <c r="I2682" s="36">
        <v>15.7415</v>
      </c>
      <c r="J2682" s="36">
        <v>15.797000000000001</v>
      </c>
      <c r="K2682" s="36">
        <v>539.14</v>
      </c>
      <c r="L2682" s="36">
        <v>535.99</v>
      </c>
      <c r="M2682" s="36">
        <v>539.14</v>
      </c>
    </row>
    <row r="2683" spans="3:13" x14ac:dyDescent="0.25">
      <c r="C2683" s="15">
        <f t="shared" si="69"/>
        <v>43496</v>
      </c>
      <c r="D2683" s="35">
        <v>43467</v>
      </c>
      <c r="E2683" s="36">
        <v>293250.3</v>
      </c>
      <c r="F2683" s="36">
        <v>81854.7</v>
      </c>
      <c r="G2683" s="36">
        <v>211395.6</v>
      </c>
      <c r="H2683" s="36">
        <v>40</v>
      </c>
      <c r="I2683" s="36">
        <v>15.521699999999999</v>
      </c>
      <c r="J2683" s="36">
        <v>15.648999999999999</v>
      </c>
      <c r="K2683" s="36">
        <v>532.49</v>
      </c>
      <c r="L2683" s="36">
        <v>535.99</v>
      </c>
      <c r="M2683" s="36">
        <v>532.49</v>
      </c>
    </row>
    <row r="2684" spans="3:13" x14ac:dyDescent="0.25">
      <c r="C2684" s="15">
        <f t="shared" si="69"/>
        <v>43496</v>
      </c>
      <c r="D2684" s="35">
        <v>43466</v>
      </c>
      <c r="E2684" s="36">
        <v>293901.3</v>
      </c>
      <c r="F2684" s="36">
        <v>81854.7</v>
      </c>
      <c r="G2684" s="36">
        <v>212046.6</v>
      </c>
      <c r="H2684" s="36">
        <v>0</v>
      </c>
      <c r="I2684" s="36">
        <v>15.51</v>
      </c>
      <c r="J2684" s="36">
        <v>15.54</v>
      </c>
      <c r="K2684" s="36">
        <v>528.04999999999995</v>
      </c>
      <c r="L2684" s="36">
        <v>532.84</v>
      </c>
      <c r="M2684" s="36">
        <v>528.04999999999995</v>
      </c>
    </row>
    <row r="2685" spans="3:13" x14ac:dyDescent="0.25">
      <c r="C2685" s="15">
        <f t="shared" si="69"/>
        <v>43496</v>
      </c>
      <c r="D2685" s="35">
        <v>43465</v>
      </c>
      <c r="E2685" s="36">
        <v>293901.3</v>
      </c>
      <c r="F2685" s="36">
        <v>81854.7</v>
      </c>
      <c r="G2685" s="36">
        <v>212046.6</v>
      </c>
      <c r="H2685" s="36">
        <v>14</v>
      </c>
      <c r="I2685" s="36">
        <v>15.494999999999999</v>
      </c>
      <c r="J2685" s="36">
        <v>15.54</v>
      </c>
      <c r="K2685" s="36">
        <v>528.04999999999995</v>
      </c>
      <c r="L2685" s="36">
        <v>532.84</v>
      </c>
      <c r="M2685" s="36">
        <v>528.04999999999995</v>
      </c>
    </row>
    <row r="2686" spans="3:13" x14ac:dyDescent="0.25">
      <c r="D2686" s="35">
        <v>43464</v>
      </c>
      <c r="E2686" s="36">
        <v>292628.8</v>
      </c>
      <c r="F2686" s="36">
        <v>83403.210000000006</v>
      </c>
      <c r="G2686" s="36">
        <v>209225.5</v>
      </c>
      <c r="H2686" s="36">
        <v>0</v>
      </c>
      <c r="I2686" s="36">
        <v>15.383900000000001</v>
      </c>
      <c r="J2686" s="36">
        <v>15.436</v>
      </c>
      <c r="K2686" s="36">
        <v>528.04999999999995</v>
      </c>
      <c r="L2686" s="36">
        <v>532.84</v>
      </c>
      <c r="M2686" s="36">
        <v>528.04999999999995</v>
      </c>
    </row>
    <row r="2687" spans="3:13" x14ac:dyDescent="0.25">
      <c r="D2687" s="35">
        <v>43463</v>
      </c>
      <c r="E2687" s="36">
        <v>292628.8</v>
      </c>
      <c r="F2687" s="36">
        <v>83403.210000000006</v>
      </c>
      <c r="G2687" s="36">
        <v>209225.5</v>
      </c>
      <c r="H2687" s="36">
        <v>0</v>
      </c>
      <c r="I2687" s="36">
        <v>15.383900000000001</v>
      </c>
      <c r="J2687" s="36">
        <v>15.436</v>
      </c>
      <c r="K2687" s="36">
        <v>528.04999999999995</v>
      </c>
      <c r="L2687" s="36">
        <v>532.84</v>
      </c>
      <c r="M2687" s="36">
        <v>528.04999999999995</v>
      </c>
    </row>
    <row r="2688" spans="3:13" x14ac:dyDescent="0.25">
      <c r="D2688" s="35">
        <v>43462</v>
      </c>
      <c r="E2688" s="36">
        <v>292628.8</v>
      </c>
      <c r="F2688" s="36">
        <v>83403.210000000006</v>
      </c>
      <c r="G2688" s="36">
        <v>209225.5</v>
      </c>
      <c r="H2688" s="36">
        <v>1</v>
      </c>
      <c r="I2688" s="36">
        <v>15.383900000000001</v>
      </c>
      <c r="J2688" s="36">
        <v>15.436</v>
      </c>
      <c r="K2688" s="36">
        <v>528.04999999999995</v>
      </c>
      <c r="L2688" s="36">
        <v>532.84</v>
      </c>
      <c r="M2688" s="36">
        <v>528.04999999999995</v>
      </c>
    </row>
  </sheetData>
  <pageMargins left="0.7" right="0.7" top="0.75" bottom="0.75" header="0.3" footer="0.3"/>
  <pageSetup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94137-6F8B-4805-854F-D47BF8EF23D5}">
  <dimension ref="A1:AV89"/>
  <sheetViews>
    <sheetView showGridLines="0" topLeftCell="B1" zoomScaleNormal="100" workbookViewId="0">
      <pane ySplit="1" topLeftCell="A2" activePane="bottomLeft" state="frozen"/>
      <selection pane="bottomLeft" activeCell="D2" sqref="D2"/>
    </sheetView>
  </sheetViews>
  <sheetFormatPr defaultRowHeight="64.5" customHeight="1" x14ac:dyDescent="0.25"/>
  <cols>
    <col min="1" max="1" width="9.140625" style="29"/>
    <col min="2" max="2" width="19.7109375" style="24" customWidth="1"/>
    <col min="3" max="3" width="35.7109375" style="18" customWidth="1"/>
    <col min="4" max="4" width="30.85546875" style="42" bestFit="1" customWidth="1"/>
    <col min="5" max="5" width="16.5703125" style="26" bestFit="1" customWidth="1"/>
    <col min="6" max="6" width="50" style="33" customWidth="1"/>
    <col min="7" max="7" width="16.5703125" style="26" bestFit="1" customWidth="1"/>
    <col min="8" max="8" width="10.140625" style="34" bestFit="1" customWidth="1"/>
    <col min="9" max="10" width="10.140625" style="32" bestFit="1" customWidth="1"/>
    <col min="11" max="12" width="10" style="32" bestFit="1" customWidth="1"/>
    <col min="13" max="15" width="9.5703125" style="32" bestFit="1" customWidth="1"/>
    <col min="16" max="16" width="9.42578125" style="32" bestFit="1" customWidth="1"/>
    <col min="17" max="17" width="10" style="32" bestFit="1" customWidth="1"/>
    <col min="18" max="43" width="10.140625" style="32" bestFit="1" customWidth="1"/>
    <col min="44" max="48" width="9.28515625" style="32" bestFit="1" customWidth="1"/>
    <col min="49" max="16384" width="9.140625" style="32"/>
  </cols>
  <sheetData>
    <row r="1" spans="1:48" s="28" customFormat="1" ht="77.25" customHeight="1" x14ac:dyDescent="0.25">
      <c r="A1" s="27"/>
      <c r="B1" s="23" t="s">
        <v>24</v>
      </c>
      <c r="C1" s="20" t="s">
        <v>31</v>
      </c>
      <c r="D1" s="41" t="s">
        <v>35</v>
      </c>
      <c r="E1" s="25" t="s">
        <v>33</v>
      </c>
      <c r="F1" s="21" t="s">
        <v>34</v>
      </c>
      <c r="G1" s="25" t="s">
        <v>32</v>
      </c>
      <c r="H1" s="22" t="s">
        <v>36</v>
      </c>
    </row>
    <row r="2" spans="1:48" ht="64.5" customHeight="1" x14ac:dyDescent="0.25">
      <c r="B2" s="24" cm="1">
        <f t="array" ref="B2:B89">_xlfn.SORTBY('Data&amp;Parsing'!$Q$8:$Q$95,'Data&amp;Parsing'!$AB$8:$AB$95,-1)</f>
        <v>44043</v>
      </c>
      <c r="C2" s="18">
        <f>_xlfn.XLOOKUP(B2,'Data&amp;Parsing'!$Q:$Q,'Data&amp;Parsing'!$AB:$AB,"",0)</f>
        <v>0.66414035094227397</v>
      </c>
      <c r="D2" s="42">
        <f>_xlfn.XLOOKUP(B2,'Data&amp;Parsing'!$Q:$Q,'Data&amp;Parsing'!$W:$W,"",0)</f>
        <v>0.36571079790123245</v>
      </c>
      <c r="E2" s="26">
        <f>_xlfn.XLOOKUP($B2,'Data&amp;Parsing'!$Q:$Q,'Data&amp;Parsing'!$O:$O,"",0)</f>
        <v>44011</v>
      </c>
      <c r="F2" s="19" t="str">
        <f>TEXT(MAX(H2:BR2),"$0.00"&amp;REPT(CHAR(10),4))&amp;TEXT(MIN(H2:BR2),"$0.00")</f>
        <v>$24.59
$17.86</v>
      </c>
      <c r="G2" s="26">
        <f>_xlfn.XLOOKUP($B2,'Data&amp;Parsing'!$Q:$Q,'Data&amp;Parsing'!$P:$P,"",0)</f>
        <v>44043</v>
      </c>
      <c r="H2" s="30" cm="1">
        <f t="array" ref="H2:AN2">TRANSPOSE(_xlfn.SORTBY(_xlfn._xlws.FILTER('Data&amp;Parsing'!$I:$I,('Data&amp;Parsing'!$D:$D&gt;=$E2)*('Data&amp;Parsing'!$D:$D&lt;=$G2),""),_xlfn.SEQUENCE(ROWS(_xlfn._xlws.FILTER('Data&amp;Parsing'!$I:$I,('Data&amp;Parsing'!$D:$D&gt;=$E2)*('Data&amp;Parsing'!$D:$D&lt;=$G2),""))),-1))</f>
        <v>17.8581</v>
      </c>
      <c r="I2" s="31">
        <v>18.207000000000001</v>
      </c>
      <c r="J2" s="31">
        <v>18.011900000000001</v>
      </c>
      <c r="K2" s="31">
        <v>17.956600000000002</v>
      </c>
      <c r="L2" s="31">
        <v>18.0214</v>
      </c>
      <c r="M2" s="31">
        <v>18.0214</v>
      </c>
      <c r="N2" s="31">
        <v>18.0214</v>
      </c>
      <c r="O2" s="31">
        <v>18.2727</v>
      </c>
      <c r="P2" s="31">
        <v>18.272600000000001</v>
      </c>
      <c r="Q2" s="31">
        <v>18.720400000000001</v>
      </c>
      <c r="R2" s="31">
        <v>18.650500000000001</v>
      </c>
      <c r="S2" s="31">
        <v>18.720199999999998</v>
      </c>
      <c r="T2" s="31">
        <v>18.720199999999998</v>
      </c>
      <c r="U2" s="31">
        <v>18.720199999999998</v>
      </c>
      <c r="V2" s="31">
        <v>19.075099999999999</v>
      </c>
      <c r="W2" s="31">
        <v>19.2164</v>
      </c>
      <c r="X2" s="31">
        <v>19.416799999999999</v>
      </c>
      <c r="Y2" s="31">
        <v>19.155999999999999</v>
      </c>
      <c r="Z2" s="31">
        <v>19.327400000000001</v>
      </c>
      <c r="AA2" s="31">
        <v>19.327400000000001</v>
      </c>
      <c r="AB2" s="31">
        <v>19.327400000000001</v>
      </c>
      <c r="AC2" s="31">
        <v>19.9084</v>
      </c>
      <c r="AD2" s="31">
        <v>21.303699999999999</v>
      </c>
      <c r="AE2" s="31">
        <v>22.995999999999999</v>
      </c>
      <c r="AF2" s="31">
        <v>22.59</v>
      </c>
      <c r="AG2" s="31">
        <v>22.766400000000001</v>
      </c>
      <c r="AH2" s="31">
        <v>22.766400000000001</v>
      </c>
      <c r="AI2" s="31">
        <v>22.766400000000001</v>
      </c>
      <c r="AJ2" s="31">
        <v>24.588200000000001</v>
      </c>
      <c r="AK2" s="31">
        <v>24.402000000000001</v>
      </c>
      <c r="AL2" s="31">
        <v>24.309000000000001</v>
      </c>
      <c r="AM2" s="31">
        <v>23.497499999999999</v>
      </c>
      <c r="AN2" s="31">
        <v>24.388999999999999</v>
      </c>
      <c r="AO2" s="31"/>
      <c r="AP2" s="31"/>
      <c r="AQ2" s="31"/>
      <c r="AR2" s="31"/>
      <c r="AS2" s="31"/>
      <c r="AT2" s="31"/>
      <c r="AU2" s="31"/>
      <c r="AV2" s="31"/>
    </row>
    <row r="3" spans="1:48" ht="64.5" customHeight="1" x14ac:dyDescent="0.25">
      <c r="B3" s="24">
        <v>44834</v>
      </c>
      <c r="C3" s="18">
        <f>_xlfn.XLOOKUP(B3,'Data&amp;Parsing'!$Q:$Q,'Data&amp;Parsing'!$AB:$AB,"",0)</f>
        <v>0.4798315875561075</v>
      </c>
      <c r="D3" s="42">
        <f>_xlfn.XLOOKUP(B3,'Data&amp;Parsing'!$Q:$Q,'Data&amp;Parsing'!$W:$W,"",0)</f>
        <v>3.2743554952510218E-2</v>
      </c>
      <c r="E3" s="26">
        <f>_xlfn.XLOOKUP($B3,'Data&amp;Parsing'!$Q:$Q,'Data&amp;Parsing'!$O:$O,"",0)</f>
        <v>44803</v>
      </c>
      <c r="F3" s="19" t="str">
        <f t="shared" ref="F3:F66" si="0">TEXT(MAX(H3:BR3),"$0.00"&amp;REPT(CHAR(10),4))&amp;TEXT(MIN(H3:BR3),"$0.00")</f>
        <v>$19.80
$17.81</v>
      </c>
      <c r="G3" s="26">
        <f>_xlfn.XLOOKUP($B3,'Data&amp;Parsing'!$Q:$Q,'Data&amp;Parsing'!$P:$P,"",0)</f>
        <v>44834</v>
      </c>
      <c r="H3" s="30" cm="1">
        <f t="array" ref="H3:AM3">TRANSPOSE(_xlfn.SORTBY(_xlfn._xlws.FILTER('Data&amp;Parsing'!$I:$I,('Data&amp;Parsing'!$D:$D&gt;=$E3)*('Data&amp;Parsing'!$D:$D&lt;=$G3),""),_xlfn.SEQUENCE(ROWS(_xlfn._xlws.FILTER('Data&amp;Parsing'!$I:$I,('Data&amp;Parsing'!$D:$D&gt;=$E3)*('Data&amp;Parsing'!$D:$D&lt;=$G3),""))),-1))</f>
        <v>18.425000000000001</v>
      </c>
      <c r="I3" s="31">
        <v>17.992000000000001</v>
      </c>
      <c r="J3" s="31">
        <v>17.809000000000001</v>
      </c>
      <c r="K3" s="31">
        <v>18.041499999999999</v>
      </c>
      <c r="L3" s="31">
        <v>18.041499999999999</v>
      </c>
      <c r="M3" s="31">
        <v>18.041499999999999</v>
      </c>
      <c r="N3" s="31">
        <v>18.156500000000001</v>
      </c>
      <c r="O3" s="31">
        <v>18.018699999999999</v>
      </c>
      <c r="P3" s="31">
        <v>18.464500000000001</v>
      </c>
      <c r="Q3" s="31">
        <v>18.535900000000002</v>
      </c>
      <c r="R3" s="31">
        <v>18.858599999999999</v>
      </c>
      <c r="S3" s="31">
        <v>18.858599999999999</v>
      </c>
      <c r="T3" s="31">
        <v>18.858599999999999</v>
      </c>
      <c r="U3" s="31">
        <v>19.797499999999999</v>
      </c>
      <c r="V3" s="31">
        <v>19.333500000000001</v>
      </c>
      <c r="W3" s="31">
        <v>19.627500000000001</v>
      </c>
      <c r="X3" s="31">
        <v>19.172499999999999</v>
      </c>
      <c r="Y3" s="31">
        <v>19.589500000000001</v>
      </c>
      <c r="Z3" s="31">
        <v>19.589500000000001</v>
      </c>
      <c r="AA3" s="31">
        <v>19.589500000000001</v>
      </c>
      <c r="AB3" s="31">
        <v>19.5625</v>
      </c>
      <c r="AC3" s="31">
        <v>19.273700000000002</v>
      </c>
      <c r="AD3" s="31">
        <v>19.5684</v>
      </c>
      <c r="AE3" s="31">
        <v>19.635000000000002</v>
      </c>
      <c r="AF3" s="31">
        <v>18.87</v>
      </c>
      <c r="AG3" s="31">
        <v>18.87</v>
      </c>
      <c r="AH3" s="31">
        <v>18.87</v>
      </c>
      <c r="AI3" s="31">
        <v>18.3505</v>
      </c>
      <c r="AJ3" s="31">
        <v>18.3827</v>
      </c>
      <c r="AK3" s="31">
        <v>18.899699999999999</v>
      </c>
      <c r="AL3" s="31">
        <v>18.82</v>
      </c>
      <c r="AM3" s="31">
        <v>19.028300000000002</v>
      </c>
      <c r="AN3" s="31"/>
      <c r="AO3" s="31"/>
      <c r="AP3" s="31"/>
      <c r="AQ3" s="31"/>
      <c r="AR3" s="31"/>
      <c r="AS3" s="31"/>
      <c r="AT3" s="31"/>
      <c r="AU3" s="31"/>
      <c r="AV3" s="31"/>
    </row>
    <row r="4" spans="1:48" ht="64.5" customHeight="1" x14ac:dyDescent="0.25">
      <c r="B4" s="24">
        <v>45138</v>
      </c>
      <c r="C4" s="18">
        <f>_xlfn.XLOOKUP(B4,'Data&amp;Parsing'!$Q:$Q,'Data&amp;Parsing'!$AB:$AB,"",0)</f>
        <v>0.47278060277740169</v>
      </c>
      <c r="D4" s="42">
        <f>_xlfn.XLOOKUP(B4,'Data&amp;Parsing'!$Q:$Q,'Data&amp;Parsing'!$W:$W,"",0)</f>
        <v>7.8876110704868344E-2</v>
      </c>
      <c r="E4" s="26">
        <f>_xlfn.XLOOKUP($B4,'Data&amp;Parsing'!$Q:$Q,'Data&amp;Parsing'!$O:$O,"",0)</f>
        <v>45106</v>
      </c>
      <c r="F4" s="19" t="str">
        <f t="shared" si="0"/>
        <v>$25.15
$22.56</v>
      </c>
      <c r="G4" s="26">
        <f>_xlfn.XLOOKUP($B4,'Data&amp;Parsing'!$Q:$Q,'Data&amp;Parsing'!$P:$P,"",0)</f>
        <v>45137</v>
      </c>
      <c r="H4" s="30" cm="1">
        <f t="array" ref="H4:AM4">TRANSPOSE(_xlfn.SORTBY(_xlfn._xlws.FILTER('Data&amp;Parsing'!$I:$I,('Data&amp;Parsing'!$D:$D&gt;=$E4)*('Data&amp;Parsing'!$D:$D&lt;=$G4),""),_xlfn.SEQUENCE(ROWS(_xlfn._xlws.FILTER('Data&amp;Parsing'!$I:$I,('Data&amp;Parsing'!$D:$D&gt;=$E4)*('Data&amp;Parsing'!$D:$D&lt;=$G4),""))),-1))</f>
        <v>22.564499999999999</v>
      </c>
      <c r="I4" s="31">
        <v>22.774699999999999</v>
      </c>
      <c r="J4" s="31">
        <v>22.774699999999999</v>
      </c>
      <c r="K4" s="31">
        <v>22.774699999999999</v>
      </c>
      <c r="L4" s="31">
        <v>22.9193</v>
      </c>
      <c r="M4" s="31">
        <v>22.966699999999999</v>
      </c>
      <c r="N4" s="31">
        <v>23.108699999999999</v>
      </c>
      <c r="O4" s="31">
        <v>22.72</v>
      </c>
      <c r="P4" s="31">
        <v>23.088799999999999</v>
      </c>
      <c r="Q4" s="31">
        <v>23.088799999999999</v>
      </c>
      <c r="R4" s="31">
        <v>23.088799999999999</v>
      </c>
      <c r="S4" s="31">
        <v>23.13</v>
      </c>
      <c r="T4" s="31">
        <v>23.122199999999999</v>
      </c>
      <c r="U4" s="31">
        <v>24.122499999999999</v>
      </c>
      <c r="V4" s="31">
        <v>24.88</v>
      </c>
      <c r="W4" s="31">
        <v>24.9497</v>
      </c>
      <c r="X4" s="31">
        <v>24.9497</v>
      </c>
      <c r="Y4" s="31">
        <v>24.9497</v>
      </c>
      <c r="Z4" s="31">
        <v>24.8414</v>
      </c>
      <c r="AA4" s="31">
        <v>25.055800000000001</v>
      </c>
      <c r="AB4" s="31">
        <v>25.145199999999999</v>
      </c>
      <c r="AC4" s="31">
        <v>24.7605</v>
      </c>
      <c r="AD4" s="31">
        <v>24.613299999999999</v>
      </c>
      <c r="AE4" s="31">
        <v>24.613299999999999</v>
      </c>
      <c r="AF4" s="31">
        <v>24.613299999999999</v>
      </c>
      <c r="AG4" s="31">
        <v>24.3477</v>
      </c>
      <c r="AH4" s="31">
        <v>24.689299999999999</v>
      </c>
      <c r="AI4" s="31">
        <v>24.930700000000002</v>
      </c>
      <c r="AJ4" s="31">
        <v>24.1355</v>
      </c>
      <c r="AK4" s="31">
        <v>24.3443</v>
      </c>
      <c r="AL4" s="31">
        <v>24.3443</v>
      </c>
      <c r="AM4" s="31">
        <v>24.3443</v>
      </c>
      <c r="AN4" s="31"/>
      <c r="AO4" s="31"/>
      <c r="AP4" s="31"/>
      <c r="AQ4" s="31"/>
      <c r="AR4" s="31"/>
      <c r="AS4" s="31"/>
      <c r="AT4" s="31"/>
      <c r="AU4" s="31"/>
      <c r="AV4" s="31"/>
    </row>
    <row r="5" spans="1:48" ht="64.5" customHeight="1" x14ac:dyDescent="0.25">
      <c r="B5" s="24">
        <v>45808</v>
      </c>
      <c r="C5" s="18">
        <f>_xlfn.XLOOKUP(B5,'Data&amp;Parsing'!$Q:$Q,'Data&amp;Parsing'!$AB:$AB,"",0)</f>
        <v>0.36623947640159144</v>
      </c>
      <c r="D5" s="42">
        <f>_xlfn.XLOOKUP(B5,'Data&amp;Parsing'!$Q:$Q,'Data&amp;Parsing'!$W:$W,"",0)</f>
        <v>1.4725751848310854E-3</v>
      </c>
      <c r="E5" s="26">
        <f>_xlfn.XLOOKUP($B5,'Data&amp;Parsing'!$Q:$Q,'Data&amp;Parsing'!$O:$O,"",0)</f>
        <v>45776</v>
      </c>
      <c r="F5" s="19" t="str">
        <f t="shared" si="0"/>
        <v>$33.49
$32.01</v>
      </c>
      <c r="G5" s="26">
        <f>_xlfn.XLOOKUP($B5,'Data&amp;Parsing'!$Q:$Q,'Data&amp;Parsing'!$P:$P,"",0)</f>
        <v>45805</v>
      </c>
      <c r="H5" s="30" cm="1">
        <f t="array" ref="H5:AK5">TRANSPOSE(_xlfn.SORTBY(_xlfn._xlws.FILTER('Data&amp;Parsing'!$I:$I,('Data&amp;Parsing'!$D:$D&gt;=$E5)*('Data&amp;Parsing'!$D:$D&lt;=$G5),""),_xlfn.SEQUENCE(ROWS(_xlfn._xlws.FILTER('Data&amp;Parsing'!$I:$I,('Data&amp;Parsing'!$D:$D&gt;=$E5)*('Data&amp;Parsing'!$D:$D&lt;=$G5),""))),-1))</f>
        <v>32.935499999999998</v>
      </c>
      <c r="I5" s="31">
        <v>32.616399999999999</v>
      </c>
      <c r="J5" s="31">
        <v>32.412799999999997</v>
      </c>
      <c r="K5" s="31">
        <v>32.01</v>
      </c>
      <c r="L5" s="31">
        <v>32.01</v>
      </c>
      <c r="M5" s="31">
        <v>32.01</v>
      </c>
      <c r="N5" s="31">
        <v>32.485100000000003</v>
      </c>
      <c r="O5" s="31">
        <v>33.222799999999999</v>
      </c>
      <c r="P5" s="31">
        <v>32.456200000000003</v>
      </c>
      <c r="Q5" s="31">
        <v>32.463099999999997</v>
      </c>
      <c r="R5" s="31">
        <v>32.724200000000003</v>
      </c>
      <c r="S5" s="31">
        <v>32.724200000000003</v>
      </c>
      <c r="T5" s="31">
        <v>32.724200000000003</v>
      </c>
      <c r="U5" s="31">
        <v>32.6023</v>
      </c>
      <c r="V5" s="31">
        <v>32.927999999999997</v>
      </c>
      <c r="W5" s="31">
        <v>32.226799999999997</v>
      </c>
      <c r="X5" s="31">
        <v>32.640500000000003</v>
      </c>
      <c r="Y5" s="31">
        <v>32.294800000000002</v>
      </c>
      <c r="Z5" s="31">
        <v>32.294800000000002</v>
      </c>
      <c r="AA5" s="31">
        <v>32.294800000000002</v>
      </c>
      <c r="AB5" s="31">
        <v>32.360999999999997</v>
      </c>
      <c r="AC5" s="31">
        <v>33.082099999999997</v>
      </c>
      <c r="AD5" s="31">
        <v>33.389299999999999</v>
      </c>
      <c r="AE5" s="31">
        <v>33.056100000000001</v>
      </c>
      <c r="AF5" s="31">
        <v>33.476999999999997</v>
      </c>
      <c r="AG5" s="31">
        <v>33.476999999999997</v>
      </c>
      <c r="AH5" s="31">
        <v>33.476999999999997</v>
      </c>
      <c r="AI5" s="31">
        <v>33.490600000000001</v>
      </c>
      <c r="AJ5" s="31">
        <v>33.264499999999998</v>
      </c>
      <c r="AK5" s="31">
        <v>32.984000000000002</v>
      </c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</row>
    <row r="6" spans="1:48" ht="64.5" customHeight="1" x14ac:dyDescent="0.25">
      <c r="B6" s="24">
        <v>45382</v>
      </c>
      <c r="C6" s="18">
        <f>_xlfn.XLOOKUP(B6,'Data&amp;Parsing'!$Q:$Q,'Data&amp;Parsing'!$AB:$AB,"",0)</f>
        <v>0.32659270350557124</v>
      </c>
      <c r="D6" s="42">
        <f>_xlfn.XLOOKUP(B6,'Data&amp;Parsing'!$Q:$Q,'Data&amp;Parsing'!$W:$W,"",0)</f>
        <v>0.11155589594706525</v>
      </c>
      <c r="E6" s="26">
        <f>_xlfn.XLOOKUP($B6,'Data&amp;Parsing'!$Q:$Q,'Data&amp;Parsing'!$O:$O,"",0)</f>
        <v>45350</v>
      </c>
      <c r="F6" s="19" t="str">
        <f t="shared" si="0"/>
        <v>$25.58
$22.46</v>
      </c>
      <c r="G6" s="26">
        <f>_xlfn.XLOOKUP($B6,'Data&amp;Parsing'!$Q:$Q,'Data&amp;Parsing'!$P:$P,"",0)</f>
        <v>45382</v>
      </c>
      <c r="H6" s="30" cm="1">
        <f t="array" ref="H6:AN6">TRANSPOSE(_xlfn.SORTBY(_xlfn._xlws.FILTER('Data&amp;Parsing'!$I:$I,('Data&amp;Parsing'!$D:$D&gt;=$E6)*('Data&amp;Parsing'!$D:$D&lt;=$G6),""),_xlfn.SEQUENCE(ROWS(_xlfn._xlws.FILTER('Data&amp;Parsing'!$I:$I,('Data&amp;Parsing'!$D:$D&gt;=$E6)*('Data&amp;Parsing'!$D:$D&lt;=$G6),""))),-1))</f>
        <v>22.457799999999999</v>
      </c>
      <c r="I6" s="31">
        <v>22.675599999999999</v>
      </c>
      <c r="J6" s="31">
        <v>23.1235</v>
      </c>
      <c r="K6" s="31">
        <v>23.1235</v>
      </c>
      <c r="L6" s="31">
        <v>23.1235</v>
      </c>
      <c r="M6" s="31">
        <v>23.886500000000002</v>
      </c>
      <c r="N6" s="31">
        <v>23.670999999999999</v>
      </c>
      <c r="O6" s="31">
        <v>24.167300000000001</v>
      </c>
      <c r="P6" s="31">
        <v>24.328099999999999</v>
      </c>
      <c r="Q6" s="31">
        <v>24.311699999999998</v>
      </c>
      <c r="R6" s="31">
        <v>24.311699999999998</v>
      </c>
      <c r="S6" s="31">
        <v>24.311699999999998</v>
      </c>
      <c r="T6" s="31">
        <v>24.468399999999999</v>
      </c>
      <c r="U6" s="31">
        <v>24.1448</v>
      </c>
      <c r="V6" s="31">
        <v>25.0062</v>
      </c>
      <c r="W6" s="31">
        <v>24.8169</v>
      </c>
      <c r="X6" s="31">
        <v>25.186900000000001</v>
      </c>
      <c r="Y6" s="31">
        <v>25.186900000000001</v>
      </c>
      <c r="Z6" s="31">
        <v>25.186900000000001</v>
      </c>
      <c r="AA6" s="31">
        <v>25.037299999999998</v>
      </c>
      <c r="AB6" s="31">
        <v>24.9148</v>
      </c>
      <c r="AC6" s="31">
        <v>25.5824</v>
      </c>
      <c r="AD6" s="31">
        <v>24.7437</v>
      </c>
      <c r="AE6" s="31">
        <v>24.673300000000001</v>
      </c>
      <c r="AF6" s="31">
        <v>24.673300000000001</v>
      </c>
      <c r="AG6" s="31">
        <v>24.673300000000001</v>
      </c>
      <c r="AH6" s="31">
        <v>24.683399999999999</v>
      </c>
      <c r="AI6" s="31">
        <v>24.455300000000001</v>
      </c>
      <c r="AJ6" s="31">
        <v>24.648800000000001</v>
      </c>
      <c r="AK6" s="31">
        <v>24.963100000000001</v>
      </c>
      <c r="AL6" s="31">
        <v>24.963100000000001</v>
      </c>
      <c r="AM6" s="31">
        <v>24.963100000000001</v>
      </c>
      <c r="AN6" s="31">
        <v>24.963100000000001</v>
      </c>
      <c r="AO6" s="31"/>
      <c r="AP6" s="31"/>
      <c r="AQ6" s="31"/>
      <c r="AR6" s="31"/>
      <c r="AS6" s="31"/>
      <c r="AT6" s="31"/>
      <c r="AU6" s="31"/>
      <c r="AV6" s="31"/>
    </row>
    <row r="7" spans="1:48" ht="64.5" customHeight="1" x14ac:dyDescent="0.25">
      <c r="B7" s="24">
        <v>46173</v>
      </c>
      <c r="C7" s="18">
        <f>_xlfn.XLOOKUP(B7,'Data&amp;Parsing'!$Q:$Q,'Data&amp;Parsing'!$AB:$AB,"",0)</f>
        <v>0.29728897381419872</v>
      </c>
      <c r="D7" s="42">
        <f>_xlfn.XLOOKUP(B7,'Data&amp;Parsing'!$Q:$Q,'Data&amp;Parsing'!$W:$W,"",0)</f>
        <v>3.4425781113020151E-2</v>
      </c>
      <c r="E7" s="26">
        <f>_xlfn.XLOOKUP($B7,'Data&amp;Parsing'!$Q:$Q,'Data&amp;Parsing'!$O:$O,"",0)</f>
        <v>46141</v>
      </c>
      <c r="F7" s="19" t="str">
        <f t="shared" si="0"/>
        <v>$73.75
$71.29</v>
      </c>
      <c r="G7" s="26">
        <f>_xlfn.XLOOKUP($B7,'Data&amp;Parsing'!$Q:$Q,'Data&amp;Parsing'!$P:$P,"",0)</f>
        <v>46142</v>
      </c>
      <c r="H7" s="30" cm="1">
        <f t="array" ref="H7:I7">TRANSPOSE(_xlfn.SORTBY(_xlfn._xlws.FILTER('Data&amp;Parsing'!$I:$I,('Data&amp;Parsing'!$D:$D&gt;=$E7)*('Data&amp;Parsing'!$D:$D&lt;=$G7),""),_xlfn.SEQUENCE(ROWS(_xlfn._xlws.FILTER('Data&amp;Parsing'!$I:$I,('Data&amp;Parsing'!$D:$D&gt;=$E7)*('Data&amp;Parsing'!$D:$D&lt;=$G7),""))),-1))</f>
        <v>71.292500000000004</v>
      </c>
      <c r="I7" s="31">
        <v>73.746799999999993</v>
      </c>
      <c r="J7" s="31"/>
      <c r="K7" s="31"/>
      <c r="L7" s="31"/>
      <c r="M7" s="31"/>
      <c r="N7" s="31"/>
      <c r="O7" s="31"/>
      <c r="P7" s="31"/>
      <c r="Q7" s="31"/>
      <c r="R7" s="31"/>
      <c r="S7" s="31"/>
      <c r="T7" s="31"/>
      <c r="U7" s="31"/>
      <c r="V7" s="31"/>
      <c r="W7" s="31"/>
      <c r="X7" s="31"/>
      <c r="Y7" s="31"/>
      <c r="Z7" s="31"/>
      <c r="AA7" s="31"/>
      <c r="AB7" s="31"/>
      <c r="AC7" s="31"/>
      <c r="AD7" s="31"/>
      <c r="AE7" s="31"/>
      <c r="AF7" s="31"/>
      <c r="AG7" s="31"/>
      <c r="AH7" s="31"/>
      <c r="AI7" s="31"/>
      <c r="AJ7" s="31"/>
      <c r="AK7" s="31"/>
      <c r="AL7" s="31"/>
      <c r="AM7" s="31"/>
      <c r="AN7" s="31"/>
      <c r="AO7" s="31"/>
      <c r="AP7" s="31"/>
      <c r="AQ7" s="31"/>
      <c r="AR7" s="31"/>
      <c r="AS7" s="31"/>
      <c r="AT7" s="31"/>
      <c r="AU7" s="31"/>
      <c r="AV7" s="31"/>
    </row>
    <row r="8" spans="1:48" ht="64.5" customHeight="1" x14ac:dyDescent="0.25">
      <c r="B8" s="24">
        <v>45199</v>
      </c>
      <c r="C8" s="18">
        <f>_xlfn.XLOOKUP(B8,'Data&amp;Parsing'!$Q:$Q,'Data&amp;Parsing'!$AB:$AB,"",0)</f>
        <v>0.29577444842801776</v>
      </c>
      <c r="D8" s="42">
        <f>_xlfn.XLOOKUP(B8,'Data&amp;Parsing'!$Q:$Q,'Data&amp;Parsing'!$W:$W,"",0)</f>
        <v>-9.8965696550155177E-2</v>
      </c>
      <c r="E8" s="26">
        <f>_xlfn.XLOOKUP($B8,'Data&amp;Parsing'!$Q:$Q,'Data&amp;Parsing'!$O:$O,"",0)</f>
        <v>45168</v>
      </c>
      <c r="F8" s="19" t="str">
        <f t="shared" si="0"/>
        <v>$24.62
$22.18</v>
      </c>
      <c r="G8" s="26">
        <f>_xlfn.XLOOKUP($B8,'Data&amp;Parsing'!$Q:$Q,'Data&amp;Parsing'!$P:$P,"",0)</f>
        <v>45199</v>
      </c>
      <c r="H8" s="30" cm="1">
        <f t="array" ref="H8:AM8">TRANSPOSE(_xlfn.SORTBY(_xlfn._xlws.FILTER('Data&amp;Parsing'!$I:$I,('Data&amp;Parsing'!$D:$D&gt;=$E8)*('Data&amp;Parsing'!$D:$D&lt;=$G8),""),_xlfn.SEQUENCE(ROWS(_xlfn._xlws.FILTER('Data&amp;Parsing'!$I:$I,('Data&amp;Parsing'!$D:$D&gt;=$E8)*('Data&amp;Parsing'!$D:$D&lt;=$G8),""))),-1))</f>
        <v>24.615600000000001</v>
      </c>
      <c r="I8" s="31">
        <v>24.443000000000001</v>
      </c>
      <c r="J8" s="31">
        <v>24.187999999999999</v>
      </c>
      <c r="K8" s="31">
        <v>24.187999999999999</v>
      </c>
      <c r="L8" s="31">
        <v>24.187999999999999</v>
      </c>
      <c r="M8" s="31">
        <v>23.991499999999998</v>
      </c>
      <c r="N8" s="31">
        <v>23.541599999999999</v>
      </c>
      <c r="O8" s="31">
        <v>23.168299999999999</v>
      </c>
      <c r="P8" s="31">
        <v>22.9682</v>
      </c>
      <c r="Q8" s="31">
        <v>22.926600000000001</v>
      </c>
      <c r="R8" s="31">
        <v>22.926600000000001</v>
      </c>
      <c r="S8" s="31">
        <v>22.926600000000001</v>
      </c>
      <c r="T8" s="31">
        <v>23.078499999999998</v>
      </c>
      <c r="U8" s="31">
        <v>23.065799999999999</v>
      </c>
      <c r="V8" s="31">
        <v>22.838000000000001</v>
      </c>
      <c r="W8" s="31">
        <v>22.649100000000001</v>
      </c>
      <c r="X8" s="31">
        <v>23.036100000000001</v>
      </c>
      <c r="Y8" s="31">
        <v>23.036100000000001</v>
      </c>
      <c r="Z8" s="31">
        <v>23.036100000000001</v>
      </c>
      <c r="AA8" s="31">
        <v>23.243400000000001</v>
      </c>
      <c r="AB8" s="31">
        <v>23.200500000000002</v>
      </c>
      <c r="AC8" s="31">
        <v>23.238700000000001</v>
      </c>
      <c r="AD8" s="31">
        <v>23.401</v>
      </c>
      <c r="AE8" s="31">
        <v>23.561599999999999</v>
      </c>
      <c r="AF8" s="31">
        <v>23.561599999999999</v>
      </c>
      <c r="AG8" s="31">
        <v>23.561599999999999</v>
      </c>
      <c r="AH8" s="31">
        <v>23.1388</v>
      </c>
      <c r="AI8" s="31">
        <v>22.8491</v>
      </c>
      <c r="AJ8" s="31">
        <v>22.5456</v>
      </c>
      <c r="AK8" s="31">
        <v>22.623799999999999</v>
      </c>
      <c r="AL8" s="31">
        <v>22.179500000000001</v>
      </c>
      <c r="AM8" s="31">
        <v>22.179500000000001</v>
      </c>
      <c r="AN8" s="31"/>
      <c r="AO8" s="31"/>
      <c r="AP8" s="31"/>
      <c r="AQ8" s="31"/>
      <c r="AR8" s="31"/>
      <c r="AS8" s="31"/>
      <c r="AT8" s="31"/>
      <c r="AU8" s="31"/>
      <c r="AV8" s="31"/>
    </row>
    <row r="9" spans="1:48" ht="64.5" customHeight="1" x14ac:dyDescent="0.25">
      <c r="B9" s="24">
        <v>45565</v>
      </c>
      <c r="C9" s="18">
        <f>_xlfn.XLOOKUP(B9,'Data&amp;Parsing'!$Q:$Q,'Data&amp;Parsing'!$AB:$AB,"",0)</f>
        <v>0.27263774943987173</v>
      </c>
      <c r="D9" s="42">
        <f>_xlfn.XLOOKUP(B9,'Data&amp;Parsing'!$Q:$Q,'Data&amp;Parsing'!$W:$W,"",0)</f>
        <v>5.9133644688271259E-2</v>
      </c>
      <c r="E9" s="26">
        <f>_xlfn.XLOOKUP($B9,'Data&amp;Parsing'!$Q:$Q,'Data&amp;Parsing'!$O:$O,"",0)</f>
        <v>45533</v>
      </c>
      <c r="F9" s="19" t="str">
        <f t="shared" si="0"/>
        <v>$32.10
$27.94</v>
      </c>
      <c r="G9" s="26">
        <f>_xlfn.XLOOKUP($B9,'Data&amp;Parsing'!$Q:$Q,'Data&amp;Parsing'!$P:$P,"",0)</f>
        <v>45565</v>
      </c>
      <c r="H9" s="30" cm="1">
        <f t="array" ref="H9:AN9">TRANSPOSE(_xlfn.SORTBY(_xlfn._xlws.FILTER('Data&amp;Parsing'!$I:$I,('Data&amp;Parsing'!$D:$D&gt;=$E9)*('Data&amp;Parsing'!$D:$D&lt;=$G9),""),_xlfn.SEQUENCE(ROWS(_xlfn._xlws.FILTER('Data&amp;Parsing'!$I:$I,('Data&amp;Parsing'!$D:$D&gt;=$E9)*('Data&amp;Parsing'!$D:$D&lt;=$G9),""))),-1))</f>
        <v>29.419799999999999</v>
      </c>
      <c r="I9" s="31">
        <v>28.864699999999999</v>
      </c>
      <c r="J9" s="31">
        <v>28.864699999999999</v>
      </c>
      <c r="K9" s="31">
        <v>28.864699999999999</v>
      </c>
      <c r="L9" s="31">
        <v>28.545000000000002</v>
      </c>
      <c r="M9" s="31">
        <v>28.047999999999998</v>
      </c>
      <c r="N9" s="31">
        <v>28.2743</v>
      </c>
      <c r="O9" s="31">
        <v>28.822900000000001</v>
      </c>
      <c r="P9" s="31">
        <v>27.934999999999999</v>
      </c>
      <c r="Q9" s="31">
        <v>27.934999999999999</v>
      </c>
      <c r="R9" s="31">
        <v>27.934999999999999</v>
      </c>
      <c r="S9" s="31">
        <v>28.3459</v>
      </c>
      <c r="T9" s="31">
        <v>28.401900000000001</v>
      </c>
      <c r="U9" s="31">
        <v>28.677</v>
      </c>
      <c r="V9" s="31">
        <v>29.879200000000001</v>
      </c>
      <c r="W9" s="31">
        <v>30.719000000000001</v>
      </c>
      <c r="X9" s="31">
        <v>30.719000000000001</v>
      </c>
      <c r="Y9" s="31">
        <v>30.719000000000001</v>
      </c>
      <c r="Z9" s="31">
        <v>30.732299999999999</v>
      </c>
      <c r="AA9" s="31">
        <v>30.700800000000001</v>
      </c>
      <c r="AB9" s="31">
        <v>30.081199999999999</v>
      </c>
      <c r="AC9" s="31">
        <v>30.787500000000001</v>
      </c>
      <c r="AD9" s="31">
        <v>31.177499999999998</v>
      </c>
      <c r="AE9" s="31">
        <v>31.177499999999998</v>
      </c>
      <c r="AF9" s="31">
        <v>31.177499999999998</v>
      </c>
      <c r="AG9" s="31">
        <v>30.694299999999998</v>
      </c>
      <c r="AH9" s="31">
        <v>32.098500000000001</v>
      </c>
      <c r="AI9" s="31">
        <v>31.811499999999999</v>
      </c>
      <c r="AJ9" s="31">
        <v>32.018000000000001</v>
      </c>
      <c r="AK9" s="31">
        <v>31.567499999999999</v>
      </c>
      <c r="AL9" s="31">
        <v>31.567499999999999</v>
      </c>
      <c r="AM9" s="31">
        <v>31.567499999999999</v>
      </c>
      <c r="AN9" s="31">
        <v>31.159500000000001</v>
      </c>
      <c r="AO9" s="31"/>
      <c r="AP9" s="31"/>
      <c r="AQ9" s="31"/>
      <c r="AR9" s="31"/>
      <c r="AS9" s="31"/>
      <c r="AT9" s="31"/>
      <c r="AU9" s="31"/>
      <c r="AV9" s="31"/>
    </row>
    <row r="10" spans="1:48" ht="64.5" customHeight="1" x14ac:dyDescent="0.25">
      <c r="B10" s="24">
        <v>43738</v>
      </c>
      <c r="C10" s="18">
        <f>_xlfn.XLOOKUP(B10,'Data&amp;Parsing'!$Q:$Q,'Data&amp;Parsing'!$AB:$AB,"",0)</f>
        <v>0.26199708024985047</v>
      </c>
      <c r="D10" s="42">
        <f>_xlfn.XLOOKUP(B10,'Data&amp;Parsing'!$Q:$Q,'Data&amp;Parsing'!$W:$W,"",0)</f>
        <v>-3.9749274648272784E-2</v>
      </c>
      <c r="E10" s="26">
        <f>_xlfn.XLOOKUP($B10,'Data&amp;Parsing'!$Q:$Q,'Data&amp;Parsing'!$O:$O,"",0)</f>
        <v>43706</v>
      </c>
      <c r="F10" s="19" t="str">
        <f t="shared" si="0"/>
        <v>$19.60
$17.44</v>
      </c>
      <c r="G10" s="26">
        <f>_xlfn.XLOOKUP($B10,'Data&amp;Parsing'!$Q:$Q,'Data&amp;Parsing'!$P:$P,"",0)</f>
        <v>43737</v>
      </c>
      <c r="H10" s="30" cm="1">
        <f t="array" ref="H10:AM10">TRANSPOSE(_xlfn.SORTBY(_xlfn._xlws.FILTER('Data&amp;Parsing'!$I:$I,('Data&amp;Parsing'!$D:$D&gt;=$E10)*('Data&amp;Parsing'!$D:$D&lt;=$G10),""),_xlfn.SEQUENCE(ROWS(_xlfn._xlws.FILTER('Data&amp;Parsing'!$I:$I,('Data&amp;Parsing'!$D:$D&gt;=$E10)*('Data&amp;Parsing'!$D:$D&lt;=$G10),""))),-1))</f>
        <v>18.266999999999999</v>
      </c>
      <c r="I10" s="31">
        <v>18.375900000000001</v>
      </c>
      <c r="J10" s="31">
        <v>18.375900000000001</v>
      </c>
      <c r="K10" s="31">
        <v>18.375900000000001</v>
      </c>
      <c r="L10" s="31">
        <v>18.4694</v>
      </c>
      <c r="M10" s="31">
        <v>19.263999999999999</v>
      </c>
      <c r="N10" s="31">
        <v>19.596800000000002</v>
      </c>
      <c r="O10" s="31">
        <v>18.651</v>
      </c>
      <c r="P10" s="31">
        <v>18.178000000000001</v>
      </c>
      <c r="Q10" s="31">
        <v>18.178000000000001</v>
      </c>
      <c r="R10" s="31">
        <v>18.178000000000001</v>
      </c>
      <c r="S10" s="31">
        <v>18.008500000000002</v>
      </c>
      <c r="T10" s="31">
        <v>18.003499999999999</v>
      </c>
      <c r="U10" s="31">
        <v>18.12</v>
      </c>
      <c r="V10" s="31">
        <v>18.1005</v>
      </c>
      <c r="W10" s="31">
        <v>17.444500000000001</v>
      </c>
      <c r="X10" s="31">
        <v>17.444500000000001</v>
      </c>
      <c r="Y10" s="31">
        <v>17.444500000000001</v>
      </c>
      <c r="Z10" s="31">
        <v>17.851700000000001</v>
      </c>
      <c r="AA10" s="31">
        <v>18.016500000000001</v>
      </c>
      <c r="AB10" s="31">
        <v>17.755500000000001</v>
      </c>
      <c r="AC10" s="31">
        <v>17.79</v>
      </c>
      <c r="AD10" s="31">
        <v>17.991</v>
      </c>
      <c r="AE10" s="31">
        <v>17.991</v>
      </c>
      <c r="AF10" s="31">
        <v>17.991</v>
      </c>
      <c r="AG10" s="31">
        <v>18.64</v>
      </c>
      <c r="AH10" s="31">
        <v>18.6084</v>
      </c>
      <c r="AI10" s="31">
        <v>17.911000000000001</v>
      </c>
      <c r="AJ10" s="31">
        <v>17.823499999999999</v>
      </c>
      <c r="AK10" s="31">
        <v>17.540900000000001</v>
      </c>
      <c r="AL10" s="31">
        <v>17.540900000000001</v>
      </c>
      <c r="AM10" s="31">
        <v>17.540900000000001</v>
      </c>
      <c r="AN10" s="31"/>
      <c r="AO10" s="31"/>
      <c r="AP10" s="31"/>
      <c r="AQ10" s="31"/>
      <c r="AR10" s="31"/>
      <c r="AS10" s="31"/>
      <c r="AT10" s="31"/>
      <c r="AU10" s="31"/>
      <c r="AV10" s="31"/>
    </row>
    <row r="11" spans="1:48" ht="64.5" customHeight="1" x14ac:dyDescent="0.25">
      <c r="B11" s="24">
        <v>44926</v>
      </c>
      <c r="C11" s="18">
        <f>_xlfn.XLOOKUP(B11,'Data&amp;Parsing'!$Q:$Q,'Data&amp;Parsing'!$AB:$AB,"",0)</f>
        <v>0.25715287001375797</v>
      </c>
      <c r="D11" s="42">
        <f>_xlfn.XLOOKUP(B11,'Data&amp;Parsing'!$Q:$Q,'Data&amp;Parsing'!$W:$W,"",0)</f>
        <v>0.10726415715643202</v>
      </c>
      <c r="E11" s="26">
        <f>_xlfn.XLOOKUP($B11,'Data&amp;Parsing'!$Q:$Q,'Data&amp;Parsing'!$O:$O,"",0)</f>
        <v>44894</v>
      </c>
      <c r="F11" s="19" t="str">
        <f t="shared" si="0"/>
        <v>$24.16
$21.26</v>
      </c>
      <c r="G11" s="26">
        <f>_xlfn.XLOOKUP($B11,'Data&amp;Parsing'!$Q:$Q,'Data&amp;Parsing'!$P:$P,"",0)</f>
        <v>44923</v>
      </c>
      <c r="H11" s="30" cm="1">
        <f t="array" ref="H11:AK11">TRANSPOSE(_xlfn.SORTBY(_xlfn._xlws.FILTER('Data&amp;Parsing'!$I:$I,('Data&amp;Parsing'!$D:$D&gt;=$E11)*('Data&amp;Parsing'!$D:$D&lt;=$G11),""),_xlfn.SEQUENCE(ROWS(_xlfn._xlws.FILTER('Data&amp;Parsing'!$I:$I,('Data&amp;Parsing'!$D:$D&gt;=$E11)*('Data&amp;Parsing'!$D:$D&lt;=$G11),""))),-1))</f>
        <v>21.2578</v>
      </c>
      <c r="I11" s="31">
        <v>22.194299999999998</v>
      </c>
      <c r="J11" s="31">
        <v>22.7562</v>
      </c>
      <c r="K11" s="31">
        <v>23.1403</v>
      </c>
      <c r="L11" s="31">
        <v>23.1403</v>
      </c>
      <c r="M11" s="31">
        <v>23.1403</v>
      </c>
      <c r="N11" s="31">
        <v>22.252700000000001</v>
      </c>
      <c r="O11" s="31">
        <v>22.191600000000001</v>
      </c>
      <c r="P11" s="31">
        <v>22.721900000000002</v>
      </c>
      <c r="Q11" s="31">
        <v>23.065000000000001</v>
      </c>
      <c r="R11" s="31">
        <v>23.473500000000001</v>
      </c>
      <c r="S11" s="31">
        <v>23.473500000000001</v>
      </c>
      <c r="T11" s="31">
        <v>23.473500000000001</v>
      </c>
      <c r="U11" s="31">
        <v>23.309799999999999</v>
      </c>
      <c r="V11" s="31">
        <v>23.735499999999998</v>
      </c>
      <c r="W11" s="31">
        <v>23.9465</v>
      </c>
      <c r="X11" s="31">
        <v>23.0855</v>
      </c>
      <c r="Y11" s="31">
        <v>23.224</v>
      </c>
      <c r="Z11" s="31">
        <v>23.224</v>
      </c>
      <c r="AA11" s="31">
        <v>23.224</v>
      </c>
      <c r="AB11" s="31">
        <v>22.9878</v>
      </c>
      <c r="AC11" s="31">
        <v>24.164100000000001</v>
      </c>
      <c r="AD11" s="31">
        <v>23.965499999999999</v>
      </c>
      <c r="AE11" s="31">
        <v>23.568100000000001</v>
      </c>
      <c r="AF11" s="31">
        <v>23.7332</v>
      </c>
      <c r="AG11" s="31">
        <v>23.7332</v>
      </c>
      <c r="AH11" s="31">
        <v>23.7332</v>
      </c>
      <c r="AI11" s="31">
        <v>23.7332</v>
      </c>
      <c r="AJ11" s="31">
        <v>24.037800000000001</v>
      </c>
      <c r="AK11" s="31">
        <v>23.538</v>
      </c>
      <c r="AL11" s="31"/>
      <c r="AM11" s="31"/>
      <c r="AN11" s="31"/>
      <c r="AO11" s="31"/>
      <c r="AP11" s="31"/>
      <c r="AQ11" s="31"/>
      <c r="AR11" s="31"/>
      <c r="AS11" s="31"/>
      <c r="AT11" s="31"/>
      <c r="AU11" s="31"/>
      <c r="AV11" s="31"/>
    </row>
    <row r="12" spans="1:48" ht="64.5" customHeight="1" x14ac:dyDescent="0.25">
      <c r="B12" s="24">
        <v>46112</v>
      </c>
      <c r="C12" s="18">
        <f>_xlfn.XLOOKUP(B12,'Data&amp;Parsing'!$Q:$Q,'Data&amp;Parsing'!$AB:$AB,"",0)</f>
        <v>0.23480773714546124</v>
      </c>
      <c r="D12" s="42">
        <f>_xlfn.XLOOKUP(B12,'Data&amp;Parsing'!$Q:$Q,'Data&amp;Parsing'!$W:$W,"",0)</f>
        <v>-0.20994677236693085</v>
      </c>
      <c r="E12" s="26">
        <f>_xlfn.XLOOKUP($B12,'Data&amp;Parsing'!$Q:$Q,'Data&amp;Parsing'!$O:$O,"",0)</f>
        <v>46079</v>
      </c>
      <c r="F12" s="19" t="str">
        <f t="shared" si="0"/>
        <v>$93.79
$67.95</v>
      </c>
      <c r="G12" s="26">
        <f>_xlfn.XLOOKUP($B12,'Data&amp;Parsing'!$Q:$Q,'Data&amp;Parsing'!$P:$P,"",0)</f>
        <v>46110</v>
      </c>
      <c r="H12" s="30" cm="1">
        <f t="array" ref="H12:AM12">TRANSPOSE(_xlfn.SORTBY(_xlfn._xlws.FILTER('Data&amp;Parsing'!$I:$I,('Data&amp;Parsing'!$D:$D&gt;=$E12)*('Data&amp;Parsing'!$D:$D&lt;=$G12),""),_xlfn.SEQUENCE(ROWS(_xlfn._xlws.FILTER('Data&amp;Parsing'!$I:$I,('Data&amp;Parsing'!$D:$D&gt;=$E12)*('Data&amp;Parsing'!$D:$D&lt;=$G12),""))),-1))</f>
        <v>88.3</v>
      </c>
      <c r="I12" s="31">
        <v>93.786699999999996</v>
      </c>
      <c r="J12" s="31">
        <v>93.786699999999996</v>
      </c>
      <c r="K12" s="31">
        <v>93.786699999999996</v>
      </c>
      <c r="L12" s="31">
        <v>89.378</v>
      </c>
      <c r="M12" s="31">
        <v>82.020499999999998</v>
      </c>
      <c r="N12" s="31">
        <v>83.55</v>
      </c>
      <c r="O12" s="31">
        <v>82.244500000000002</v>
      </c>
      <c r="P12" s="31">
        <v>84.542599999999993</v>
      </c>
      <c r="Q12" s="31">
        <v>84.542599999999993</v>
      </c>
      <c r="R12" s="31">
        <v>84.542599999999993</v>
      </c>
      <c r="S12" s="31">
        <v>86.960999999999999</v>
      </c>
      <c r="T12" s="31">
        <v>88.326599999999999</v>
      </c>
      <c r="U12" s="31">
        <v>85.741900000000001</v>
      </c>
      <c r="V12" s="31">
        <v>83.843699999999998</v>
      </c>
      <c r="W12" s="31">
        <v>80.592699999999994</v>
      </c>
      <c r="X12" s="31">
        <v>80.592699999999994</v>
      </c>
      <c r="Y12" s="31">
        <v>80.592699999999994</v>
      </c>
      <c r="Z12" s="31">
        <v>80.779799999999994</v>
      </c>
      <c r="AA12" s="31">
        <v>79.2911</v>
      </c>
      <c r="AB12" s="31">
        <v>75.372200000000007</v>
      </c>
      <c r="AC12" s="31">
        <v>72.825100000000006</v>
      </c>
      <c r="AD12" s="31">
        <v>67.944999999999993</v>
      </c>
      <c r="AE12" s="31">
        <v>67.944999999999993</v>
      </c>
      <c r="AF12" s="31">
        <v>67.944999999999993</v>
      </c>
      <c r="AG12" s="31">
        <v>69.134399999999999</v>
      </c>
      <c r="AH12" s="31">
        <v>71.215800000000002</v>
      </c>
      <c r="AI12" s="31">
        <v>71.212800000000001</v>
      </c>
      <c r="AJ12" s="31">
        <v>68.060299999999998</v>
      </c>
      <c r="AK12" s="31">
        <v>69.761700000000005</v>
      </c>
      <c r="AL12" s="31">
        <v>69.761700000000005</v>
      </c>
      <c r="AM12" s="31">
        <v>69.761700000000005</v>
      </c>
      <c r="AN12" s="31"/>
      <c r="AO12" s="31"/>
      <c r="AP12" s="31"/>
      <c r="AQ12" s="31"/>
      <c r="AR12" s="31"/>
      <c r="AS12" s="31"/>
      <c r="AT12" s="31"/>
      <c r="AU12" s="31"/>
      <c r="AV12" s="31"/>
    </row>
    <row r="13" spans="1:48" ht="64.5" customHeight="1" x14ac:dyDescent="0.25">
      <c r="B13" s="24">
        <v>45291</v>
      </c>
      <c r="C13" s="18">
        <f>_xlfn.XLOOKUP(B13,'Data&amp;Parsing'!$Q:$Q,'Data&amp;Parsing'!$AB:$AB,"",0)</f>
        <v>0.19870864226594184</v>
      </c>
      <c r="D13" s="42">
        <f>_xlfn.XLOOKUP(B13,'Data&amp;Parsing'!$Q:$Q,'Data&amp;Parsing'!$W:$W,"",0)</f>
        <v>-4.8952642075771012E-2</v>
      </c>
      <c r="E13" s="26">
        <f>_xlfn.XLOOKUP($B13,'Data&amp;Parsing'!$Q:$Q,'Data&amp;Parsing'!$O:$O,"",0)</f>
        <v>45259</v>
      </c>
      <c r="F13" s="19" t="str">
        <f t="shared" si="0"/>
        <v>$25.49
$22.77</v>
      </c>
      <c r="G13" s="26">
        <f>_xlfn.XLOOKUP($B13,'Data&amp;Parsing'!$Q:$Q,'Data&amp;Parsing'!$P:$P,"",0)</f>
        <v>45291</v>
      </c>
      <c r="H13" s="30" cm="1">
        <f t="array" ref="H13:AN13">TRANSPOSE(_xlfn.SORTBY(_xlfn._xlws.FILTER('Data&amp;Parsing'!$I:$I,('Data&amp;Parsing'!$D:$D&gt;=$E13)*('Data&amp;Parsing'!$D:$D&lt;=$G13),""),_xlfn.SEQUENCE(ROWS(_xlfn._xlws.FILTER('Data&amp;Parsing'!$I:$I,('Data&amp;Parsing'!$D:$D&gt;=$E13)*('Data&amp;Parsing'!$D:$D&lt;=$G13),""))),-1))</f>
        <v>25.020099999999999</v>
      </c>
      <c r="I13" s="31">
        <v>25.271999999999998</v>
      </c>
      <c r="J13" s="31">
        <v>25.486000000000001</v>
      </c>
      <c r="K13" s="31">
        <v>25.486000000000001</v>
      </c>
      <c r="L13" s="31">
        <v>25.486000000000001</v>
      </c>
      <c r="M13" s="31">
        <v>24.505500000000001</v>
      </c>
      <c r="N13" s="31">
        <v>24.158799999999999</v>
      </c>
      <c r="O13" s="31">
        <v>23.8993</v>
      </c>
      <c r="P13" s="31">
        <v>23.8017</v>
      </c>
      <c r="Q13" s="31">
        <v>23.000599999999999</v>
      </c>
      <c r="R13" s="31">
        <v>23.000599999999999</v>
      </c>
      <c r="S13" s="31">
        <v>23.000599999999999</v>
      </c>
      <c r="T13" s="31">
        <v>22.819500000000001</v>
      </c>
      <c r="U13" s="31">
        <v>22.7743</v>
      </c>
      <c r="V13" s="31">
        <v>23.815000000000001</v>
      </c>
      <c r="W13" s="31">
        <v>24.1844</v>
      </c>
      <c r="X13" s="31">
        <v>23.855599999999999</v>
      </c>
      <c r="Y13" s="31">
        <v>23.855599999999999</v>
      </c>
      <c r="Z13" s="31">
        <v>23.855599999999999</v>
      </c>
      <c r="AA13" s="31">
        <v>23.804500000000001</v>
      </c>
      <c r="AB13" s="31">
        <v>24.051600000000001</v>
      </c>
      <c r="AC13" s="31">
        <v>24.147300000000001</v>
      </c>
      <c r="AD13" s="31">
        <v>24.405000000000001</v>
      </c>
      <c r="AE13" s="31">
        <v>24.188300000000002</v>
      </c>
      <c r="AF13" s="31">
        <v>24.188300000000002</v>
      </c>
      <c r="AG13" s="31">
        <v>24.188300000000002</v>
      </c>
      <c r="AH13" s="31">
        <v>24.188300000000002</v>
      </c>
      <c r="AI13" s="31">
        <v>24.2258</v>
      </c>
      <c r="AJ13" s="31">
        <v>24.265999999999998</v>
      </c>
      <c r="AK13" s="31">
        <v>23.974299999999999</v>
      </c>
      <c r="AL13" s="31">
        <v>23.795300000000001</v>
      </c>
      <c r="AM13" s="31">
        <v>23.795300000000001</v>
      </c>
      <c r="AN13" s="31">
        <v>23.795300000000001</v>
      </c>
      <c r="AO13" s="31"/>
      <c r="AP13" s="31"/>
      <c r="AQ13" s="31"/>
      <c r="AR13" s="31"/>
      <c r="AS13" s="31"/>
      <c r="AT13" s="31"/>
      <c r="AU13" s="31"/>
      <c r="AV13" s="31"/>
    </row>
    <row r="14" spans="1:48" ht="64.5" customHeight="1" x14ac:dyDescent="0.25">
      <c r="B14" s="24">
        <v>45016</v>
      </c>
      <c r="C14" s="18">
        <f>_xlfn.XLOOKUP(B14,'Data&amp;Parsing'!$Q:$Q,'Data&amp;Parsing'!$AB:$AB,"",0)</f>
        <v>0.19263301364272933</v>
      </c>
      <c r="D14" s="42">
        <f>_xlfn.XLOOKUP(B14,'Data&amp;Parsing'!$Q:$Q,'Data&amp;Parsing'!$W:$W,"",0)</f>
        <v>0.13111972855065449</v>
      </c>
      <c r="E14" s="26">
        <f>_xlfn.XLOOKUP($B14,'Data&amp;Parsing'!$Q:$Q,'Data&amp;Parsing'!$O:$O,"",0)</f>
        <v>44984</v>
      </c>
      <c r="F14" s="19" t="str">
        <f t="shared" si="0"/>
        <v>$23.34
$20.03</v>
      </c>
      <c r="G14" s="26">
        <f>_xlfn.XLOOKUP($B14,'Data&amp;Parsing'!$Q:$Q,'Data&amp;Parsing'!$P:$P,"",0)</f>
        <v>45014</v>
      </c>
      <c r="H14" s="30" cm="1">
        <f t="array" ref="H14:AL14">TRANSPOSE(_xlfn.SORTBY(_xlfn._xlws.FILTER('Data&amp;Parsing'!$I:$I,('Data&amp;Parsing'!$D:$D&gt;=$E14)*('Data&amp;Parsing'!$D:$D&lt;=$G14),""),_xlfn.SEQUENCE(ROWS(_xlfn._xlws.FILTER('Data&amp;Parsing'!$I:$I,('Data&amp;Parsing'!$D:$D&gt;=$E14)*('Data&amp;Parsing'!$D:$D&lt;=$G14),""))),-1))</f>
        <v>20.63</v>
      </c>
      <c r="I14" s="31">
        <v>20.9114</v>
      </c>
      <c r="J14" s="31">
        <v>20.992999999999999</v>
      </c>
      <c r="K14" s="31">
        <v>20.897500000000001</v>
      </c>
      <c r="L14" s="31">
        <v>21.261299999999999</v>
      </c>
      <c r="M14" s="31">
        <v>21.261299999999999</v>
      </c>
      <c r="N14" s="31">
        <v>21.261299999999999</v>
      </c>
      <c r="O14" s="31">
        <v>21.052</v>
      </c>
      <c r="P14" s="31">
        <v>20.076000000000001</v>
      </c>
      <c r="Q14" s="31">
        <v>20.025700000000001</v>
      </c>
      <c r="R14" s="31">
        <v>20.073</v>
      </c>
      <c r="S14" s="31">
        <v>20.5395</v>
      </c>
      <c r="T14" s="31">
        <v>20.5395</v>
      </c>
      <c r="U14" s="31">
        <v>20.5395</v>
      </c>
      <c r="V14" s="31">
        <v>21.802600000000002</v>
      </c>
      <c r="W14" s="31">
        <v>21.696999999999999</v>
      </c>
      <c r="X14" s="31">
        <v>21.775500000000001</v>
      </c>
      <c r="Y14" s="31">
        <v>21.6968</v>
      </c>
      <c r="Z14" s="31">
        <v>22.602</v>
      </c>
      <c r="AA14" s="31">
        <v>22.602</v>
      </c>
      <c r="AB14" s="31">
        <v>22.602</v>
      </c>
      <c r="AC14" s="31">
        <v>22.544499999999999</v>
      </c>
      <c r="AD14" s="31">
        <v>22.388000000000002</v>
      </c>
      <c r="AE14" s="31">
        <v>22.989599999999999</v>
      </c>
      <c r="AF14" s="31">
        <v>23.104500000000002</v>
      </c>
      <c r="AG14" s="31">
        <v>23.227499999999999</v>
      </c>
      <c r="AH14" s="31">
        <v>23.227499999999999</v>
      </c>
      <c r="AI14" s="31">
        <v>23.227499999999999</v>
      </c>
      <c r="AJ14" s="31">
        <v>23.081</v>
      </c>
      <c r="AK14" s="31">
        <v>23.334</v>
      </c>
      <c r="AL14" s="31">
        <v>23.335000000000001</v>
      </c>
      <c r="AM14" s="31"/>
      <c r="AN14" s="31"/>
      <c r="AO14" s="31"/>
      <c r="AP14" s="31"/>
      <c r="AQ14" s="31"/>
      <c r="AR14" s="31"/>
      <c r="AS14" s="31"/>
      <c r="AT14" s="31"/>
      <c r="AU14" s="31"/>
      <c r="AV14" s="31"/>
    </row>
    <row r="15" spans="1:48" ht="64.5" customHeight="1" x14ac:dyDescent="0.25">
      <c r="B15" s="24">
        <v>43921</v>
      </c>
      <c r="C15" s="18">
        <f>_xlfn.XLOOKUP(B15,'Data&amp;Parsing'!$Q:$Q,'Data&amp;Parsing'!$AB:$AB,"",0)</f>
        <v>0.18797638937339092</v>
      </c>
      <c r="D15" s="42">
        <f>_xlfn.XLOOKUP(B15,'Data&amp;Parsing'!$Q:$Q,'Data&amp;Parsing'!$W:$W,"",0)</f>
        <v>-0.18603094233473977</v>
      </c>
      <c r="E15" s="26">
        <f>_xlfn.XLOOKUP($B15,'Data&amp;Parsing'!$Q:$Q,'Data&amp;Parsing'!$O:$O,"",0)</f>
        <v>43888</v>
      </c>
      <c r="F15" s="19" t="str">
        <f t="shared" si="0"/>
        <v>$17.78
$11.98</v>
      </c>
      <c r="G15" s="26">
        <f>_xlfn.XLOOKUP($B15,'Data&amp;Parsing'!$Q:$Q,'Data&amp;Parsing'!$P:$P,"",0)</f>
        <v>43919</v>
      </c>
      <c r="H15" s="30" cm="1">
        <f t="array" ref="H15:AM15">TRANSPOSE(_xlfn.SORTBY(_xlfn._xlws.FILTER('Data&amp;Parsing'!$I:$I,('Data&amp;Parsing'!$D:$D&gt;=$E15)*('Data&amp;Parsing'!$D:$D&lt;=$G15),""),_xlfn.SEQUENCE(ROWS(_xlfn._xlws.FILTER('Data&amp;Parsing'!$I:$I,('Data&amp;Parsing'!$D:$D&gt;=$E15)*('Data&amp;Parsing'!$D:$D&lt;=$G15),""))),-1))</f>
        <v>17.774999999999999</v>
      </c>
      <c r="I15" s="31">
        <v>16.664999999999999</v>
      </c>
      <c r="J15" s="31">
        <v>16.664999999999999</v>
      </c>
      <c r="K15" s="31">
        <v>16.664999999999999</v>
      </c>
      <c r="L15" s="31">
        <v>16.7347</v>
      </c>
      <c r="M15" s="31">
        <v>17.218499999999999</v>
      </c>
      <c r="N15" s="31">
        <v>17.216000000000001</v>
      </c>
      <c r="O15" s="31">
        <v>17.434999999999999</v>
      </c>
      <c r="P15" s="31">
        <v>17.348400000000002</v>
      </c>
      <c r="Q15" s="31">
        <v>17.348400000000002</v>
      </c>
      <c r="R15" s="31">
        <v>17.348400000000002</v>
      </c>
      <c r="S15" s="31">
        <v>17.016500000000001</v>
      </c>
      <c r="T15" s="31">
        <v>16.893699999999999</v>
      </c>
      <c r="U15" s="31">
        <v>16.7545</v>
      </c>
      <c r="V15" s="31">
        <v>15.8217</v>
      </c>
      <c r="W15" s="31">
        <v>14.720599999999999</v>
      </c>
      <c r="X15" s="31">
        <v>14.720599999999999</v>
      </c>
      <c r="Y15" s="31">
        <v>14.720599999999999</v>
      </c>
      <c r="Z15" s="31">
        <v>12.9108</v>
      </c>
      <c r="AA15" s="31">
        <v>12.6152</v>
      </c>
      <c r="AB15" s="31">
        <v>11.981</v>
      </c>
      <c r="AC15" s="31">
        <v>12.1182</v>
      </c>
      <c r="AD15" s="31">
        <v>12.6173</v>
      </c>
      <c r="AE15" s="31">
        <v>12.6173</v>
      </c>
      <c r="AF15" s="31">
        <v>12.6173</v>
      </c>
      <c r="AG15" s="31">
        <v>13.265000000000001</v>
      </c>
      <c r="AH15" s="31">
        <v>14.280799999999999</v>
      </c>
      <c r="AI15" s="31">
        <v>14.4763</v>
      </c>
      <c r="AJ15" s="31">
        <v>14.4055</v>
      </c>
      <c r="AK15" s="31">
        <v>14.468299999999999</v>
      </c>
      <c r="AL15" s="31">
        <v>14.468299999999999</v>
      </c>
      <c r="AM15" s="31">
        <v>14.468299999999999</v>
      </c>
      <c r="AN15" s="31"/>
      <c r="AO15" s="31"/>
      <c r="AP15" s="31"/>
      <c r="AQ15" s="31"/>
      <c r="AR15" s="31"/>
      <c r="AS15" s="31"/>
      <c r="AT15" s="31"/>
      <c r="AU15" s="31"/>
      <c r="AV15" s="31"/>
    </row>
    <row r="16" spans="1:48" ht="64.5" customHeight="1" x14ac:dyDescent="0.25">
      <c r="B16" s="24">
        <v>44651</v>
      </c>
      <c r="C16" s="18">
        <f>_xlfn.XLOOKUP(B16,'Data&amp;Parsing'!$Q:$Q,'Data&amp;Parsing'!$AB:$AB,"",0)</f>
        <v>0.18757866302336668</v>
      </c>
      <c r="D16" s="42">
        <f>_xlfn.XLOOKUP(B16,'Data&amp;Parsing'!$Q:$Q,'Data&amp;Parsing'!$W:$W,"",0)</f>
        <v>1.3161554192229025E-2</v>
      </c>
      <c r="E16" s="26">
        <f>_xlfn.XLOOKUP($B16,'Data&amp;Parsing'!$Q:$Q,'Data&amp;Parsing'!$O:$O,"",0)</f>
        <v>44620</v>
      </c>
      <c r="F16" s="19" t="str">
        <f t="shared" si="0"/>
        <v>$26.41
$24.45</v>
      </c>
      <c r="G16" s="26">
        <f>_xlfn.XLOOKUP($B16,'Data&amp;Parsing'!$Q:$Q,'Data&amp;Parsing'!$P:$P,"",0)</f>
        <v>44649</v>
      </c>
      <c r="H16" s="30" cm="1">
        <f t="array" ref="H16:AK16">TRANSPOSE(_xlfn.SORTBY(_xlfn._xlws.FILTER('Data&amp;Parsing'!$I:$I,('Data&amp;Parsing'!$D:$D&gt;=$E16)*('Data&amp;Parsing'!$D:$D&lt;=$G16),""),_xlfn.SEQUENCE(ROWS(_xlfn._xlws.FILTER('Data&amp;Parsing'!$I:$I,('Data&amp;Parsing'!$D:$D&gt;=$E16)*('Data&amp;Parsing'!$D:$D&lt;=$G16),""))),-1))</f>
        <v>24.45</v>
      </c>
      <c r="I16" s="31">
        <v>25.376899999999999</v>
      </c>
      <c r="J16" s="31">
        <v>25.296500000000002</v>
      </c>
      <c r="K16" s="31">
        <v>25.174800000000001</v>
      </c>
      <c r="L16" s="31">
        <v>25.700500000000002</v>
      </c>
      <c r="M16" s="31">
        <v>25.700500000000002</v>
      </c>
      <c r="N16" s="31">
        <v>25.700500000000002</v>
      </c>
      <c r="O16" s="31">
        <v>25.661999999999999</v>
      </c>
      <c r="P16" s="31">
        <v>26.405899999999999</v>
      </c>
      <c r="Q16" s="31">
        <v>25.774999999999999</v>
      </c>
      <c r="R16" s="31">
        <v>25.912500000000001</v>
      </c>
      <c r="S16" s="31">
        <v>25.870799999999999</v>
      </c>
      <c r="T16" s="31">
        <v>25.870799999999999</v>
      </c>
      <c r="U16" s="31">
        <v>25.870799999999999</v>
      </c>
      <c r="V16" s="31">
        <v>25.046199999999999</v>
      </c>
      <c r="W16" s="31">
        <v>24.8932</v>
      </c>
      <c r="X16" s="31">
        <v>25.0898</v>
      </c>
      <c r="Y16" s="31">
        <v>25.379000000000001</v>
      </c>
      <c r="Z16" s="31">
        <v>24.964200000000002</v>
      </c>
      <c r="AA16" s="31">
        <v>24.964200000000002</v>
      </c>
      <c r="AB16" s="31">
        <v>24.964200000000002</v>
      </c>
      <c r="AC16" s="31">
        <v>25.2072</v>
      </c>
      <c r="AD16" s="31">
        <v>24.779499999999999</v>
      </c>
      <c r="AE16" s="31">
        <v>25.111000000000001</v>
      </c>
      <c r="AF16" s="31">
        <v>25.5336</v>
      </c>
      <c r="AG16" s="31">
        <v>25.526199999999999</v>
      </c>
      <c r="AH16" s="31">
        <v>25.526199999999999</v>
      </c>
      <c r="AI16" s="31">
        <v>25.526199999999999</v>
      </c>
      <c r="AJ16" s="31">
        <v>24.876999999999999</v>
      </c>
      <c r="AK16" s="31">
        <v>24.771799999999999</v>
      </c>
      <c r="AL16" s="31"/>
      <c r="AM16" s="31"/>
      <c r="AN16" s="31"/>
      <c r="AO16" s="31"/>
      <c r="AP16" s="31"/>
      <c r="AQ16" s="31"/>
      <c r="AR16" s="31"/>
      <c r="AS16" s="31"/>
      <c r="AT16" s="31"/>
      <c r="AU16" s="31"/>
      <c r="AV16" s="31"/>
    </row>
    <row r="17" spans="2:48" ht="64.5" customHeight="1" x14ac:dyDescent="0.25">
      <c r="B17" s="24">
        <v>44469</v>
      </c>
      <c r="C17" s="18">
        <f>_xlfn.XLOOKUP(B17,'Data&amp;Parsing'!$Q:$Q,'Data&amp;Parsing'!$AB:$AB,"",0)</f>
        <v>0.17793076185519063</v>
      </c>
      <c r="D17" s="42">
        <f>_xlfn.XLOOKUP(B17,'Data&amp;Parsing'!$Q:$Q,'Data&amp;Parsing'!$W:$W,"",0)</f>
        <v>-6.575553336661677E-2</v>
      </c>
      <c r="E17" s="26">
        <f>_xlfn.XLOOKUP($B17,'Data&amp;Parsing'!$Q:$Q,'Data&amp;Parsing'!$O:$O,"",0)</f>
        <v>44438</v>
      </c>
      <c r="F17" s="19" t="str">
        <f t="shared" si="0"/>
        <v>$24.72
$22.27</v>
      </c>
      <c r="G17" s="26">
        <f>_xlfn.XLOOKUP($B17,'Data&amp;Parsing'!$Q:$Q,'Data&amp;Parsing'!$P:$P,"",0)</f>
        <v>44467</v>
      </c>
      <c r="H17" s="30" cm="1">
        <f t="array" ref="H17:AK17">TRANSPOSE(_xlfn.SORTBY(_xlfn._xlws.FILTER('Data&amp;Parsing'!$I:$I,('Data&amp;Parsing'!$D:$D&gt;=$E17)*('Data&amp;Parsing'!$D:$D&lt;=$G17),""),_xlfn.SEQUENCE(ROWS(_xlfn._xlws.FILTER('Data&amp;Parsing'!$I:$I,('Data&amp;Parsing'!$D:$D&gt;=$E17)*('Data&amp;Parsing'!$D:$D&lt;=$G17),""))),-1))</f>
        <v>24.036000000000001</v>
      </c>
      <c r="I17" s="31">
        <v>23.894300000000001</v>
      </c>
      <c r="J17" s="31">
        <v>24.140999999999998</v>
      </c>
      <c r="K17" s="31">
        <v>23.9055</v>
      </c>
      <c r="L17" s="31">
        <v>24.716000000000001</v>
      </c>
      <c r="M17" s="31">
        <v>24.716000000000001</v>
      </c>
      <c r="N17" s="31">
        <v>24.716000000000001</v>
      </c>
      <c r="O17" s="31">
        <v>24.682500000000001</v>
      </c>
      <c r="P17" s="31">
        <v>24.318999999999999</v>
      </c>
      <c r="Q17" s="31">
        <v>23.9451</v>
      </c>
      <c r="R17" s="31">
        <v>24.0397</v>
      </c>
      <c r="S17" s="31">
        <v>23.7441</v>
      </c>
      <c r="T17" s="31">
        <v>23.7441</v>
      </c>
      <c r="U17" s="31">
        <v>23.7441</v>
      </c>
      <c r="V17" s="31">
        <v>23.738499999999998</v>
      </c>
      <c r="W17" s="31">
        <v>23.8568</v>
      </c>
      <c r="X17" s="31">
        <v>23.842600000000001</v>
      </c>
      <c r="Y17" s="31">
        <v>22.907</v>
      </c>
      <c r="Z17" s="31">
        <v>22.385300000000001</v>
      </c>
      <c r="AA17" s="31">
        <v>22.385300000000001</v>
      </c>
      <c r="AB17" s="31">
        <v>22.385300000000001</v>
      </c>
      <c r="AC17" s="31">
        <v>22.2698</v>
      </c>
      <c r="AD17" s="31">
        <v>22.4968</v>
      </c>
      <c r="AE17" s="31">
        <v>22.696300000000001</v>
      </c>
      <c r="AF17" s="31">
        <v>22.512899999999998</v>
      </c>
      <c r="AG17" s="31">
        <v>22.420500000000001</v>
      </c>
      <c r="AH17" s="31">
        <v>22.420500000000001</v>
      </c>
      <c r="AI17" s="31">
        <v>22.420500000000001</v>
      </c>
      <c r="AJ17" s="31">
        <v>22.627500000000001</v>
      </c>
      <c r="AK17" s="31">
        <v>22.455500000000001</v>
      </c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</row>
    <row r="18" spans="2:48" ht="64.5" customHeight="1" x14ac:dyDescent="0.25">
      <c r="B18" s="24">
        <v>45443</v>
      </c>
      <c r="C18" s="18">
        <f>_xlfn.XLOOKUP(B18,'Data&amp;Parsing'!$Q:$Q,'Data&amp;Parsing'!$AB:$AB,"",0)</f>
        <v>0.16695275931949222</v>
      </c>
      <c r="D18" s="42">
        <f>_xlfn.XLOOKUP(B18,'Data&amp;Parsing'!$Q:$Q,'Data&amp;Parsing'!$W:$W,"",0)</f>
        <v>0.21608567668915574</v>
      </c>
      <c r="E18" s="26">
        <f>_xlfn.XLOOKUP($B18,'Data&amp;Parsing'!$Q:$Q,'Data&amp;Parsing'!$O:$O,"",0)</f>
        <v>45412</v>
      </c>
      <c r="F18" s="19" t="str">
        <f t="shared" si="0"/>
        <v>$32.10
$26.29</v>
      </c>
      <c r="G18" s="26">
        <f>_xlfn.XLOOKUP($B18,'Data&amp;Parsing'!$Q:$Q,'Data&amp;Parsing'!$P:$P,"",0)</f>
        <v>45441</v>
      </c>
      <c r="H18" s="30" cm="1">
        <f t="array" ref="H18:AK18">TRANSPOSE(_xlfn.SORTBY(_xlfn._xlws.FILTER('Data&amp;Parsing'!$I:$I,('Data&amp;Parsing'!$D:$D&gt;=$E18)*('Data&amp;Parsing'!$D:$D&lt;=$G18),""),_xlfn.SEQUENCE(ROWS(_xlfn._xlws.FILTER('Data&amp;Parsing'!$I:$I,('Data&amp;Parsing'!$D:$D&gt;=$E18)*('Data&amp;Parsing'!$D:$D&lt;=$G18),""))),-1))</f>
        <v>26.2942</v>
      </c>
      <c r="I18" s="31">
        <v>26.651</v>
      </c>
      <c r="J18" s="31">
        <v>26.6828</v>
      </c>
      <c r="K18" s="31">
        <v>26.5594</v>
      </c>
      <c r="L18" s="31">
        <v>26.5594</v>
      </c>
      <c r="M18" s="31">
        <v>26.5594</v>
      </c>
      <c r="N18" s="31">
        <v>27.444500000000001</v>
      </c>
      <c r="O18" s="31">
        <v>27.241900000000001</v>
      </c>
      <c r="P18" s="31">
        <v>27.331199999999999</v>
      </c>
      <c r="Q18" s="31">
        <v>28.3172</v>
      </c>
      <c r="R18" s="31">
        <v>28.183399999999999</v>
      </c>
      <c r="S18" s="31">
        <v>28.183399999999999</v>
      </c>
      <c r="T18" s="31">
        <v>28.183399999999999</v>
      </c>
      <c r="U18" s="31">
        <v>28.201499999999999</v>
      </c>
      <c r="V18" s="31">
        <v>28.619399999999999</v>
      </c>
      <c r="W18" s="31">
        <v>29.6739</v>
      </c>
      <c r="X18" s="31">
        <v>29.575600000000001</v>
      </c>
      <c r="Y18" s="31">
        <v>31.492999999999999</v>
      </c>
      <c r="Z18" s="31">
        <v>31.492999999999999</v>
      </c>
      <c r="AA18" s="31">
        <v>31.492999999999999</v>
      </c>
      <c r="AB18" s="31">
        <v>31.824000000000002</v>
      </c>
      <c r="AC18" s="31">
        <v>31.975999999999999</v>
      </c>
      <c r="AD18" s="31">
        <v>30.790199999999999</v>
      </c>
      <c r="AE18" s="31">
        <v>30.133700000000001</v>
      </c>
      <c r="AF18" s="31">
        <v>30.262</v>
      </c>
      <c r="AG18" s="31">
        <v>30.262</v>
      </c>
      <c r="AH18" s="31">
        <v>30.262</v>
      </c>
      <c r="AI18" s="31">
        <v>31.631</v>
      </c>
      <c r="AJ18" s="31">
        <v>32.104500000000002</v>
      </c>
      <c r="AK18" s="31">
        <v>31.975999999999999</v>
      </c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</row>
    <row r="19" spans="2:48" ht="64.5" customHeight="1" x14ac:dyDescent="0.25">
      <c r="B19" s="24">
        <v>44408</v>
      </c>
      <c r="C19" s="18">
        <f>_xlfn.XLOOKUP(B19,'Data&amp;Parsing'!$Q:$Q,'Data&amp;Parsing'!$AB:$AB,"",0)</f>
        <v>0.14377013844056449</v>
      </c>
      <c r="D19" s="42">
        <f>_xlfn.XLOOKUP(B19,'Data&amp;Parsing'!$Q:$Q,'Data&amp;Parsing'!$W:$W,"",0)</f>
        <v>-3.141635497338318E-2</v>
      </c>
      <c r="E19" s="26">
        <f>_xlfn.XLOOKUP($B19,'Data&amp;Parsing'!$Q:$Q,'Data&amp;Parsing'!$O:$O,"",0)</f>
        <v>44376</v>
      </c>
      <c r="F19" s="19" t="str">
        <f t="shared" si="0"/>
        <v>$26.48
$24.69</v>
      </c>
      <c r="G19" s="26">
        <f>_xlfn.XLOOKUP($B19,'Data&amp;Parsing'!$Q:$Q,'Data&amp;Parsing'!$P:$P,"",0)</f>
        <v>44405</v>
      </c>
      <c r="H19" s="30" cm="1">
        <f t="array" ref="H19:AK19">TRANSPOSE(_xlfn.SORTBY(_xlfn._xlws.FILTER('Data&amp;Parsing'!$I:$I,('Data&amp;Parsing'!$D:$D&gt;=$E19)*('Data&amp;Parsing'!$D:$D&lt;=$G19),""),_xlfn.SEQUENCE(ROWS(_xlfn._xlws.FILTER('Data&amp;Parsing'!$I:$I,('Data&amp;Parsing'!$D:$D&gt;=$E19)*('Data&amp;Parsing'!$D:$D&lt;=$G19),""))),-1))</f>
        <v>25.773199999999999</v>
      </c>
      <c r="I19" s="31">
        <v>26.126300000000001</v>
      </c>
      <c r="J19" s="31">
        <v>26.033999999999999</v>
      </c>
      <c r="K19" s="31">
        <v>26.471499999999999</v>
      </c>
      <c r="L19" s="31">
        <v>26.471499999999999</v>
      </c>
      <c r="M19" s="31">
        <v>26.471499999999999</v>
      </c>
      <c r="N19" s="31">
        <v>26.478999999999999</v>
      </c>
      <c r="O19" s="31">
        <v>26.158999999999999</v>
      </c>
      <c r="P19" s="31">
        <v>26.1404</v>
      </c>
      <c r="Q19" s="31">
        <v>25.934999999999999</v>
      </c>
      <c r="R19" s="31">
        <v>26.104199999999999</v>
      </c>
      <c r="S19" s="31">
        <v>26.104199999999999</v>
      </c>
      <c r="T19" s="31">
        <v>26.104199999999999</v>
      </c>
      <c r="U19" s="31">
        <v>26.202000000000002</v>
      </c>
      <c r="V19" s="31">
        <v>25.9876</v>
      </c>
      <c r="W19" s="31">
        <v>26.25</v>
      </c>
      <c r="X19" s="31">
        <v>26.343</v>
      </c>
      <c r="Y19" s="31">
        <v>25.664100000000001</v>
      </c>
      <c r="Z19" s="31">
        <v>25.664100000000001</v>
      </c>
      <c r="AA19" s="31">
        <v>25.664100000000001</v>
      </c>
      <c r="AB19" s="31">
        <v>25.176100000000002</v>
      </c>
      <c r="AC19" s="31">
        <v>24.934000000000001</v>
      </c>
      <c r="AD19" s="31">
        <v>25.261199999999999</v>
      </c>
      <c r="AE19" s="31">
        <v>25.4315</v>
      </c>
      <c r="AF19" s="31">
        <v>25.177499999999998</v>
      </c>
      <c r="AG19" s="31">
        <v>25.177499999999998</v>
      </c>
      <c r="AH19" s="31">
        <v>25.177499999999998</v>
      </c>
      <c r="AI19" s="31">
        <v>25.1935</v>
      </c>
      <c r="AJ19" s="31">
        <v>24.691600000000001</v>
      </c>
      <c r="AK19" s="31">
        <v>24.9635</v>
      </c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</row>
    <row r="20" spans="2:48" ht="64.5" customHeight="1" x14ac:dyDescent="0.25">
      <c r="B20" s="24">
        <v>44561</v>
      </c>
      <c r="C20" s="18">
        <f>_xlfn.XLOOKUP(B20,'Data&amp;Parsing'!$Q:$Q,'Data&amp;Parsing'!$AB:$AB,"",0)</f>
        <v>0.13071112525325418</v>
      </c>
      <c r="D20" s="42">
        <f>_xlfn.XLOOKUP(B20,'Data&amp;Parsing'!$Q:$Q,'Data&amp;Parsing'!$W:$W,"",0)</f>
        <v>-3.0998816805723845E-3</v>
      </c>
      <c r="E20" s="26">
        <f>_xlfn.XLOOKUP($B20,'Data&amp;Parsing'!$Q:$Q,'Data&amp;Parsing'!$O:$O,"",0)</f>
        <v>44529</v>
      </c>
      <c r="F20" s="19" t="str">
        <f t="shared" si="0"/>
        <v>$23.07
$21.95</v>
      </c>
      <c r="G20" s="26">
        <f>_xlfn.XLOOKUP($B20,'Data&amp;Parsing'!$Q:$Q,'Data&amp;Parsing'!$P:$P,"",0)</f>
        <v>44559</v>
      </c>
      <c r="H20" s="30" cm="1">
        <f t="array" ref="H20:AL20">TRANSPOSE(_xlfn.SORTBY(_xlfn._xlws.FILTER('Data&amp;Parsing'!$I:$I,('Data&amp;Parsing'!$D:$D&gt;=$E20)*('Data&amp;Parsing'!$D:$D&lt;=$G20),""),_xlfn.SEQUENCE(ROWS(_xlfn._xlws.FILTER('Data&amp;Parsing'!$I:$I,('Data&amp;Parsing'!$D:$D&gt;=$E20)*('Data&amp;Parsing'!$D:$D&lt;=$G20),""))),-1))</f>
        <v>22.9041</v>
      </c>
      <c r="I20" s="31">
        <v>22.8355</v>
      </c>
      <c r="J20" s="31">
        <v>22.316500000000001</v>
      </c>
      <c r="K20" s="31">
        <v>22.385999999999999</v>
      </c>
      <c r="L20" s="31">
        <v>22.523900000000001</v>
      </c>
      <c r="M20" s="31">
        <v>22.523900000000001</v>
      </c>
      <c r="N20" s="31">
        <v>22.523900000000001</v>
      </c>
      <c r="O20" s="31">
        <v>22.386500000000002</v>
      </c>
      <c r="P20" s="31">
        <v>22.505099999999999</v>
      </c>
      <c r="Q20" s="31">
        <v>22.4344</v>
      </c>
      <c r="R20" s="31">
        <v>21.962399999999999</v>
      </c>
      <c r="S20" s="31">
        <v>22.195799999999998</v>
      </c>
      <c r="T20" s="31">
        <v>22.195799999999998</v>
      </c>
      <c r="U20" s="31">
        <v>22.195799999999998</v>
      </c>
      <c r="V20" s="31">
        <v>22.334800000000001</v>
      </c>
      <c r="W20" s="31">
        <v>21.946400000000001</v>
      </c>
      <c r="X20" s="31">
        <v>22.072800000000001</v>
      </c>
      <c r="Y20" s="31">
        <v>22.491499999999998</v>
      </c>
      <c r="Z20" s="31">
        <v>22.369499999999999</v>
      </c>
      <c r="AA20" s="31">
        <v>22.369499999999999</v>
      </c>
      <c r="AB20" s="31">
        <v>22.369499999999999</v>
      </c>
      <c r="AC20" s="31">
        <v>22.271000000000001</v>
      </c>
      <c r="AD20" s="31">
        <v>22.5183</v>
      </c>
      <c r="AE20" s="31">
        <v>22.811</v>
      </c>
      <c r="AF20" s="31">
        <v>22.881799999999998</v>
      </c>
      <c r="AG20" s="31">
        <v>23.020499999999998</v>
      </c>
      <c r="AH20" s="31">
        <v>23.020499999999998</v>
      </c>
      <c r="AI20" s="31">
        <v>23.020499999999998</v>
      </c>
      <c r="AJ20" s="31">
        <v>23.067599999999999</v>
      </c>
      <c r="AK20" s="31">
        <v>23.02</v>
      </c>
      <c r="AL20" s="31">
        <v>22.833100000000002</v>
      </c>
      <c r="AM20" s="31"/>
      <c r="AN20" s="31"/>
      <c r="AO20" s="31"/>
      <c r="AP20" s="31"/>
      <c r="AQ20" s="31"/>
      <c r="AR20" s="31"/>
      <c r="AS20" s="31"/>
      <c r="AT20" s="31"/>
      <c r="AU20" s="31"/>
      <c r="AV20" s="31"/>
    </row>
    <row r="21" spans="2:48" ht="64.5" customHeight="1" x14ac:dyDescent="0.25">
      <c r="B21" s="24">
        <v>44196</v>
      </c>
      <c r="C21" s="18">
        <f>_xlfn.XLOOKUP(B21,'Data&amp;Parsing'!$Q:$Q,'Data&amp;Parsing'!$AB:$AB,"",0)</f>
        <v>0.12959555424953753</v>
      </c>
      <c r="D21" s="42">
        <f>_xlfn.XLOOKUP(B21,'Data&amp;Parsing'!$Q:$Q,'Data&amp;Parsing'!$W:$W,"",0)</f>
        <v>0.15759141494435613</v>
      </c>
      <c r="E21" s="26">
        <f>_xlfn.XLOOKUP($B21,'Data&amp;Parsing'!$Q:$Q,'Data&amp;Parsing'!$O:$O,"",0)</f>
        <v>44165</v>
      </c>
      <c r="F21" s="19" t="str">
        <f t="shared" si="0"/>
        <v>$26.25
$22.64</v>
      </c>
      <c r="G21" s="26">
        <f>_xlfn.XLOOKUP($B21,'Data&amp;Parsing'!$Q:$Q,'Data&amp;Parsing'!$P:$P,"",0)</f>
        <v>44194</v>
      </c>
      <c r="H21" s="30" cm="1">
        <f t="array" ref="H21:AK21">TRANSPOSE(_xlfn.SORTBY(_xlfn._xlws.FILTER('Data&amp;Parsing'!$I:$I,('Data&amp;Parsing'!$D:$D&gt;=$E21)*('Data&amp;Parsing'!$D:$D&lt;=$G21),""),_xlfn.SEQUENCE(ROWS(_xlfn._xlws.FILTER('Data&amp;Parsing'!$I:$I,('Data&amp;Parsing'!$D:$D&gt;=$E21)*('Data&amp;Parsing'!$D:$D&lt;=$G21),""))),-1))</f>
        <v>22.643999999999998</v>
      </c>
      <c r="I21" s="31">
        <v>24.002099999999999</v>
      </c>
      <c r="J21" s="31">
        <v>24.102799999999998</v>
      </c>
      <c r="K21" s="31">
        <v>24.065000000000001</v>
      </c>
      <c r="L21" s="31">
        <v>24.184999999999999</v>
      </c>
      <c r="M21" s="31">
        <v>24.184999999999999</v>
      </c>
      <c r="N21" s="31">
        <v>24.184999999999999</v>
      </c>
      <c r="O21" s="31">
        <v>24.485099999999999</v>
      </c>
      <c r="P21" s="31">
        <v>24.553999999999998</v>
      </c>
      <c r="Q21" s="31">
        <v>23.9495</v>
      </c>
      <c r="R21" s="31">
        <v>24.0014</v>
      </c>
      <c r="S21" s="31">
        <v>23.950500000000002</v>
      </c>
      <c r="T21" s="31">
        <v>23.950500000000002</v>
      </c>
      <c r="U21" s="31">
        <v>23.950500000000002</v>
      </c>
      <c r="V21" s="31">
        <v>23.838799999999999</v>
      </c>
      <c r="W21" s="31">
        <v>24.494499999999999</v>
      </c>
      <c r="X21" s="31">
        <v>25.3279</v>
      </c>
      <c r="Y21" s="31">
        <v>26.0624</v>
      </c>
      <c r="Z21" s="31">
        <v>25.811199999999999</v>
      </c>
      <c r="AA21" s="31">
        <v>25.811199999999999</v>
      </c>
      <c r="AB21" s="31">
        <v>25.811199999999999</v>
      </c>
      <c r="AC21" s="31">
        <v>26.169699999999999</v>
      </c>
      <c r="AD21" s="31">
        <v>25.186900000000001</v>
      </c>
      <c r="AE21" s="31">
        <v>25.542000000000002</v>
      </c>
      <c r="AF21" s="31">
        <v>25.829699999999999</v>
      </c>
      <c r="AG21" s="31">
        <v>25.829699999999999</v>
      </c>
      <c r="AH21" s="31">
        <v>25.829699999999999</v>
      </c>
      <c r="AI21" s="31">
        <v>25.829699999999999</v>
      </c>
      <c r="AJ21" s="31">
        <v>26.2456</v>
      </c>
      <c r="AK21" s="31">
        <v>26.212499999999999</v>
      </c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</row>
    <row r="22" spans="2:48" ht="64.5" customHeight="1" x14ac:dyDescent="0.25">
      <c r="B22" s="24">
        <v>45077</v>
      </c>
      <c r="C22" s="18">
        <f>_xlfn.XLOOKUP(B22,'Data&amp;Parsing'!$Q:$Q,'Data&amp;Parsing'!$AB:$AB,"",0)</f>
        <v>9.7378458374726723E-2</v>
      </c>
      <c r="D22" s="42">
        <f>_xlfn.XLOOKUP(B22,'Data&amp;Parsing'!$Q:$Q,'Data&amp;Parsing'!$W:$W,"",0)</f>
        <v>-7.5020455407212278E-2</v>
      </c>
      <c r="E22" s="26">
        <f>_xlfn.XLOOKUP($B22,'Data&amp;Parsing'!$Q:$Q,'Data&amp;Parsing'!$O:$O,"",0)</f>
        <v>45044</v>
      </c>
      <c r="F22" s="19" t="str">
        <f t="shared" si="0"/>
        <v>$26.05
$22.74</v>
      </c>
      <c r="G22" s="26">
        <f>_xlfn.XLOOKUP($B22,'Data&amp;Parsing'!$Q:$Q,'Data&amp;Parsing'!$P:$P,"",0)</f>
        <v>45076</v>
      </c>
      <c r="H22" s="30" cm="1">
        <f t="array" ref="H22:AN22">TRANSPOSE(_xlfn.SORTBY(_xlfn._xlws.FILTER('Data&amp;Parsing'!$I:$I,('Data&amp;Parsing'!$D:$D&gt;=$E22)*('Data&amp;Parsing'!$D:$D&lt;=$G22),""),_xlfn.SEQUENCE(ROWS(_xlfn._xlws.FILTER('Data&amp;Parsing'!$I:$I,('Data&amp;Parsing'!$D:$D&gt;=$E22)*('Data&amp;Parsing'!$D:$D&lt;=$G22),""))),-1))</f>
        <v>25.054500000000001</v>
      </c>
      <c r="I22" s="31">
        <v>25.054500000000001</v>
      </c>
      <c r="J22" s="31">
        <v>25.054500000000001</v>
      </c>
      <c r="K22" s="31">
        <v>24.991499999999998</v>
      </c>
      <c r="L22" s="31">
        <v>25.371500000000001</v>
      </c>
      <c r="M22" s="31">
        <v>25.577000000000002</v>
      </c>
      <c r="N22" s="31">
        <v>26.0505</v>
      </c>
      <c r="O22" s="31">
        <v>25.6663</v>
      </c>
      <c r="P22" s="31">
        <v>25.6663</v>
      </c>
      <c r="Q22" s="31">
        <v>25.6663</v>
      </c>
      <c r="R22" s="31">
        <v>25.552</v>
      </c>
      <c r="S22" s="31">
        <v>25.6022</v>
      </c>
      <c r="T22" s="31">
        <v>25.402200000000001</v>
      </c>
      <c r="U22" s="31">
        <v>24.183499999999999</v>
      </c>
      <c r="V22" s="31">
        <v>23.969000000000001</v>
      </c>
      <c r="W22" s="31">
        <v>23.969000000000001</v>
      </c>
      <c r="X22" s="31">
        <v>23.969000000000001</v>
      </c>
      <c r="Y22" s="31">
        <v>24.0855</v>
      </c>
      <c r="Z22" s="31">
        <v>23.749099999999999</v>
      </c>
      <c r="AA22" s="31">
        <v>23.750499999999999</v>
      </c>
      <c r="AB22" s="31">
        <v>23.4925</v>
      </c>
      <c r="AC22" s="31">
        <v>23.852499999999999</v>
      </c>
      <c r="AD22" s="31">
        <v>23.852499999999999</v>
      </c>
      <c r="AE22" s="31">
        <v>23.852499999999999</v>
      </c>
      <c r="AF22" s="31">
        <v>23.627500000000001</v>
      </c>
      <c r="AG22" s="31">
        <v>23.449100000000001</v>
      </c>
      <c r="AH22" s="31">
        <v>23.056000000000001</v>
      </c>
      <c r="AI22" s="31">
        <v>22.740500000000001</v>
      </c>
      <c r="AJ22" s="31">
        <v>23.300999999999998</v>
      </c>
      <c r="AK22" s="31">
        <v>23.300999999999998</v>
      </c>
      <c r="AL22" s="31">
        <v>23.300999999999998</v>
      </c>
      <c r="AM22" s="31">
        <v>23.1843</v>
      </c>
      <c r="AN22" s="31">
        <v>23.174900000000001</v>
      </c>
      <c r="AO22" s="31"/>
      <c r="AP22" s="31"/>
      <c r="AQ22" s="31"/>
      <c r="AR22" s="31"/>
      <c r="AS22" s="31"/>
      <c r="AT22" s="31"/>
      <c r="AU22" s="31"/>
      <c r="AV22" s="31"/>
    </row>
    <row r="23" spans="2:48" ht="64.5" customHeight="1" x14ac:dyDescent="0.25">
      <c r="B23" s="24">
        <v>44712</v>
      </c>
      <c r="C23" s="18">
        <f>_xlfn.XLOOKUP(B23,'Data&amp;Parsing'!$Q:$Q,'Data&amp;Parsing'!$AB:$AB,"",0)</f>
        <v>9.7276400029141161E-2</v>
      </c>
      <c r="D23" s="42">
        <f>_xlfn.XLOOKUP(B23,'Data&amp;Parsing'!$Q:$Q,'Data&amp;Parsing'!$W:$W,"",0)</f>
        <v>-6.929538534626091E-2</v>
      </c>
      <c r="E23" s="26">
        <f>_xlfn.XLOOKUP($B23,'Data&amp;Parsing'!$Q:$Q,'Data&amp;Parsing'!$O:$O,"",0)</f>
        <v>44679</v>
      </c>
      <c r="F23" s="19" t="str">
        <f t="shared" si="0"/>
        <v>$23.15
$20.68</v>
      </c>
      <c r="G23" s="26">
        <f>_xlfn.XLOOKUP($B23,'Data&amp;Parsing'!$Q:$Q,'Data&amp;Parsing'!$P:$P,"",0)</f>
        <v>44712</v>
      </c>
      <c r="H23" s="30" cm="1">
        <f t="array" ref="H23:AO23">TRANSPOSE(_xlfn.SORTBY(_xlfn._xlws.FILTER('Data&amp;Parsing'!$I:$I,('Data&amp;Parsing'!$D:$D&gt;=$E23)*('Data&amp;Parsing'!$D:$D&lt;=$G23),""),_xlfn.SEQUENCE(ROWS(_xlfn._xlws.FILTER('Data&amp;Parsing'!$I:$I,('Data&amp;Parsing'!$D:$D&gt;=$E23)*('Data&amp;Parsing'!$D:$D&lt;=$G23),""))),-1))</f>
        <v>23.154499999999999</v>
      </c>
      <c r="I23" s="31">
        <v>22.776800000000001</v>
      </c>
      <c r="J23" s="31">
        <v>22.776800000000001</v>
      </c>
      <c r="K23" s="31">
        <v>22.776800000000001</v>
      </c>
      <c r="L23" s="31">
        <v>22.640499999999999</v>
      </c>
      <c r="M23" s="31">
        <v>22.5715</v>
      </c>
      <c r="N23" s="31">
        <v>22.9803</v>
      </c>
      <c r="O23" s="31">
        <v>22.51</v>
      </c>
      <c r="P23" s="31">
        <v>22.3596</v>
      </c>
      <c r="Q23" s="31">
        <v>22.3596</v>
      </c>
      <c r="R23" s="31">
        <v>22.3596</v>
      </c>
      <c r="S23" s="31">
        <v>21.797999999999998</v>
      </c>
      <c r="T23" s="31">
        <v>21.264500000000002</v>
      </c>
      <c r="U23" s="31">
        <v>21.572700000000001</v>
      </c>
      <c r="V23" s="31">
        <v>20.679099999999998</v>
      </c>
      <c r="W23" s="31">
        <v>21.1144</v>
      </c>
      <c r="X23" s="31">
        <v>21.1144</v>
      </c>
      <c r="Y23" s="31">
        <v>21.1144</v>
      </c>
      <c r="Z23" s="31">
        <v>21.6205</v>
      </c>
      <c r="AA23" s="31">
        <v>21.6343</v>
      </c>
      <c r="AB23" s="31">
        <v>21.422999999999998</v>
      </c>
      <c r="AC23" s="31">
        <v>21.927499999999998</v>
      </c>
      <c r="AD23" s="31">
        <v>21.774999999999999</v>
      </c>
      <c r="AE23" s="31">
        <v>21.774999999999999</v>
      </c>
      <c r="AF23" s="31">
        <v>21.774999999999999</v>
      </c>
      <c r="AG23" s="31">
        <v>21.794499999999999</v>
      </c>
      <c r="AH23" s="31">
        <v>22.116700000000002</v>
      </c>
      <c r="AI23" s="31">
        <v>21.989000000000001</v>
      </c>
      <c r="AJ23" s="31">
        <v>22.014199999999999</v>
      </c>
      <c r="AK23" s="31">
        <v>22.113299999999999</v>
      </c>
      <c r="AL23" s="31">
        <v>22.113299999999999</v>
      </c>
      <c r="AM23" s="31">
        <v>22.113299999999999</v>
      </c>
      <c r="AN23" s="31">
        <v>21.974</v>
      </c>
      <c r="AO23" s="31">
        <v>21.55</v>
      </c>
      <c r="AP23" s="31"/>
      <c r="AQ23" s="31"/>
      <c r="AR23" s="31"/>
      <c r="AS23" s="31"/>
      <c r="AT23" s="31"/>
      <c r="AU23" s="31"/>
      <c r="AV23" s="31"/>
    </row>
    <row r="24" spans="2:48" ht="64.5" customHeight="1" x14ac:dyDescent="0.25">
      <c r="B24" s="24">
        <v>44957</v>
      </c>
      <c r="C24" s="18">
        <f>_xlfn.XLOOKUP(B24,'Data&amp;Parsing'!$Q:$Q,'Data&amp;Parsing'!$AB:$AB,"",0)</f>
        <v>9.5846993761910332E-2</v>
      </c>
      <c r="D24" s="42">
        <f>_xlfn.XLOOKUP(B24,'Data&amp;Parsing'!$Q:$Q,'Data&amp;Parsing'!$W:$W,"",0)</f>
        <v>-1.2194815738594017E-2</v>
      </c>
      <c r="E24" s="26">
        <f>_xlfn.XLOOKUP($B24,'Data&amp;Parsing'!$Q:$Q,'Data&amp;Parsing'!$O:$O,"",0)</f>
        <v>44924</v>
      </c>
      <c r="F24" s="19" t="str">
        <f t="shared" si="0"/>
        <v>$24.26
$23.24</v>
      </c>
      <c r="G24" s="26">
        <f>_xlfn.XLOOKUP($B24,'Data&amp;Parsing'!$Q:$Q,'Data&amp;Parsing'!$P:$P,"",0)</f>
        <v>44955</v>
      </c>
      <c r="H24" s="30" cm="1">
        <f t="array" ref="H24:AM24">TRANSPOSE(_xlfn.SORTBY(_xlfn._xlws.FILTER('Data&amp;Parsing'!$I:$I,('Data&amp;Parsing'!$D:$D&gt;=$E24)*('Data&amp;Parsing'!$D:$D&lt;=$G24),""),_xlfn.SEQUENCE(ROWS(_xlfn._xlws.FILTER('Data&amp;Parsing'!$I:$I,('Data&amp;Parsing'!$D:$D&gt;=$E24)*('Data&amp;Parsing'!$D:$D&lt;=$G24),""))),-1))</f>
        <v>23.895399999999999</v>
      </c>
      <c r="I24" s="31">
        <v>23.954499999999999</v>
      </c>
      <c r="J24" s="31">
        <v>23.954499999999999</v>
      </c>
      <c r="K24" s="31">
        <v>23.954499999999999</v>
      </c>
      <c r="L24" s="31">
        <v>23.954499999999999</v>
      </c>
      <c r="M24" s="31">
        <v>24.007200000000001</v>
      </c>
      <c r="N24" s="31">
        <v>23.759699999999999</v>
      </c>
      <c r="O24" s="31">
        <v>23.2438</v>
      </c>
      <c r="P24" s="31">
        <v>23.830500000000001</v>
      </c>
      <c r="Q24" s="31">
        <v>23.830500000000001</v>
      </c>
      <c r="R24" s="31">
        <v>23.830500000000001</v>
      </c>
      <c r="S24" s="31">
        <v>23.650600000000001</v>
      </c>
      <c r="T24" s="31">
        <v>23.603200000000001</v>
      </c>
      <c r="U24" s="31">
        <v>23.415700000000001</v>
      </c>
      <c r="V24" s="31">
        <v>23.777699999999999</v>
      </c>
      <c r="W24" s="31">
        <v>24.264299999999999</v>
      </c>
      <c r="X24" s="31">
        <v>24.264299999999999</v>
      </c>
      <c r="Y24" s="31">
        <v>24.264299999999999</v>
      </c>
      <c r="Z24" s="31">
        <v>24.2545</v>
      </c>
      <c r="AA24" s="31">
        <v>23.928599999999999</v>
      </c>
      <c r="AB24" s="31">
        <v>23.464500000000001</v>
      </c>
      <c r="AC24" s="31">
        <v>23.847899999999999</v>
      </c>
      <c r="AD24" s="31">
        <v>23.933</v>
      </c>
      <c r="AE24" s="31">
        <v>23.933</v>
      </c>
      <c r="AF24" s="31">
        <v>23.933</v>
      </c>
      <c r="AG24" s="31">
        <v>23.457999999999998</v>
      </c>
      <c r="AH24" s="31">
        <v>23.675999999999998</v>
      </c>
      <c r="AI24" s="31">
        <v>23.913</v>
      </c>
      <c r="AJ24" s="31">
        <v>23.912500000000001</v>
      </c>
      <c r="AK24" s="31">
        <v>23.603999999999999</v>
      </c>
      <c r="AL24" s="31">
        <v>23.603999999999999</v>
      </c>
      <c r="AM24" s="31">
        <v>23.603999999999999</v>
      </c>
      <c r="AN24" s="31"/>
      <c r="AO24" s="31"/>
      <c r="AP24" s="31"/>
      <c r="AQ24" s="31"/>
      <c r="AR24" s="31"/>
      <c r="AS24" s="31"/>
      <c r="AT24" s="31"/>
      <c r="AU24" s="31"/>
      <c r="AV24" s="31"/>
    </row>
    <row r="25" spans="2:48" ht="64.5" customHeight="1" x14ac:dyDescent="0.25">
      <c r="B25" s="24">
        <v>45716</v>
      </c>
      <c r="C25" s="18">
        <f>_xlfn.XLOOKUP(B25,'Data&amp;Parsing'!$Q:$Q,'Data&amp;Parsing'!$AB:$AB,"",0)</f>
        <v>8.9544849057190026E-2</v>
      </c>
      <c r="D25" s="42">
        <f>_xlfn.XLOOKUP(B25,'Data&amp;Parsing'!$Q:$Q,'Data&amp;Parsing'!$W:$W,"",0)</f>
        <v>-1.0105709583491529E-2</v>
      </c>
      <c r="E25" s="26">
        <f>_xlfn.XLOOKUP($B25,'Data&amp;Parsing'!$Q:$Q,'Data&amp;Parsing'!$O:$O,"",0)</f>
        <v>45687</v>
      </c>
      <c r="F25" s="19" t="str">
        <f t="shared" si="0"/>
        <v>$32.96
$31.28</v>
      </c>
      <c r="G25" s="26">
        <f>_xlfn.XLOOKUP($B25,'Data&amp;Parsing'!$Q:$Q,'Data&amp;Parsing'!$P:$P,"",0)</f>
        <v>45715</v>
      </c>
      <c r="H25" s="30" cm="1">
        <f t="array" ref="H25:AJ25">TRANSPOSE(_xlfn.SORTBY(_xlfn._xlws.FILTER('Data&amp;Parsing'!$I:$I,('Data&amp;Parsing'!$D:$D&gt;=$E25)*('Data&amp;Parsing'!$D:$D&lt;=$G25),""),_xlfn.SEQUENCE(ROWS(_xlfn._xlws.FILTER('Data&amp;Parsing'!$I:$I,('Data&amp;Parsing'!$D:$D&gt;=$E25)*('Data&amp;Parsing'!$D:$D&lt;=$G25),""))),-1))</f>
        <v>31.596</v>
      </c>
      <c r="I25" s="31">
        <v>31.3047</v>
      </c>
      <c r="J25" s="31">
        <v>31.3047</v>
      </c>
      <c r="K25" s="31">
        <v>31.3047</v>
      </c>
      <c r="L25" s="31">
        <v>31.599</v>
      </c>
      <c r="M25" s="31">
        <v>32.167999999999999</v>
      </c>
      <c r="N25" s="31">
        <v>32.3108</v>
      </c>
      <c r="O25" s="31">
        <v>32.175800000000002</v>
      </c>
      <c r="P25" s="31">
        <v>31.8155</v>
      </c>
      <c r="Q25" s="31">
        <v>31.8155</v>
      </c>
      <c r="R25" s="31">
        <v>31.8155</v>
      </c>
      <c r="S25" s="31">
        <v>32.052199999999999</v>
      </c>
      <c r="T25" s="31">
        <v>31.8155</v>
      </c>
      <c r="U25" s="31">
        <v>32.238799999999998</v>
      </c>
      <c r="V25" s="31">
        <v>32.344200000000001</v>
      </c>
      <c r="W25" s="31">
        <v>32.103000000000002</v>
      </c>
      <c r="X25" s="31">
        <v>32.103000000000002</v>
      </c>
      <c r="Y25" s="31">
        <v>32.103000000000002</v>
      </c>
      <c r="Z25" s="31">
        <v>32.336500000000001</v>
      </c>
      <c r="AA25" s="31">
        <v>32.880800000000001</v>
      </c>
      <c r="AB25" s="31">
        <v>32.698</v>
      </c>
      <c r="AC25" s="31">
        <v>32.961799999999997</v>
      </c>
      <c r="AD25" s="31">
        <v>32.457000000000001</v>
      </c>
      <c r="AE25" s="31">
        <v>32.457000000000001</v>
      </c>
      <c r="AF25" s="31">
        <v>32.457000000000001</v>
      </c>
      <c r="AG25" s="31">
        <v>32.348799999999997</v>
      </c>
      <c r="AH25" s="31">
        <v>31.738700000000001</v>
      </c>
      <c r="AI25" s="31">
        <v>31.856000000000002</v>
      </c>
      <c r="AJ25" s="31">
        <v>31.276700000000002</v>
      </c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</row>
    <row r="26" spans="2:48" ht="64.5" customHeight="1" x14ac:dyDescent="0.25">
      <c r="B26" s="24">
        <v>44592</v>
      </c>
      <c r="C26" s="18">
        <f>_xlfn.XLOOKUP(B26,'Data&amp;Parsing'!$Q:$Q,'Data&amp;Parsing'!$AB:$AB,"",0)</f>
        <v>8.2208491061013425E-2</v>
      </c>
      <c r="D26" s="42">
        <f>_xlfn.XLOOKUP(B26,'Data&amp;Parsing'!$Q:$Q,'Data&amp;Parsing'!$W:$W,"",0)</f>
        <v>-2.5023217866039383E-2</v>
      </c>
      <c r="E26" s="26">
        <f>_xlfn.XLOOKUP($B26,'Data&amp;Parsing'!$Q:$Q,'Data&amp;Parsing'!$O:$O,"",0)</f>
        <v>44560</v>
      </c>
      <c r="F26" s="19" t="str">
        <f t="shared" si="0"/>
        <v>$24.47
$22.20</v>
      </c>
      <c r="G26" s="26">
        <f>_xlfn.XLOOKUP($B26,'Data&amp;Parsing'!$Q:$Q,'Data&amp;Parsing'!$P:$P,"",0)</f>
        <v>44592</v>
      </c>
      <c r="H26" s="30" cm="1">
        <f t="array" ref="H26:AN26">TRANSPOSE(_xlfn.SORTBY(_xlfn._xlws.FILTER('Data&amp;Parsing'!$I:$I,('Data&amp;Parsing'!$D:$D&gt;=$E26)*('Data&amp;Parsing'!$D:$D&lt;=$G26),""),_xlfn.SEQUENCE(ROWS(_xlfn._xlws.FILTER('Data&amp;Parsing'!$I:$I,('Data&amp;Parsing'!$D:$D&gt;=$E26)*('Data&amp;Parsing'!$D:$D&lt;=$G26),""))),-1))</f>
        <v>23.0426</v>
      </c>
      <c r="I26" s="31">
        <v>23.308299999999999</v>
      </c>
      <c r="J26" s="31">
        <v>23.308299999999999</v>
      </c>
      <c r="K26" s="31">
        <v>23.308299999999999</v>
      </c>
      <c r="L26" s="31">
        <v>22.899699999999999</v>
      </c>
      <c r="M26" s="31">
        <v>23.053000000000001</v>
      </c>
      <c r="N26" s="31">
        <v>22.805299999999999</v>
      </c>
      <c r="O26" s="31">
        <v>22.198699999999999</v>
      </c>
      <c r="P26" s="31">
        <v>22.368200000000002</v>
      </c>
      <c r="Q26" s="31">
        <v>22.368200000000002</v>
      </c>
      <c r="R26" s="31">
        <v>22.368200000000002</v>
      </c>
      <c r="S26" s="31">
        <v>22.468599999999999</v>
      </c>
      <c r="T26" s="31">
        <v>22.7822</v>
      </c>
      <c r="U26" s="31">
        <v>23.144300000000001</v>
      </c>
      <c r="V26" s="31">
        <v>23.088999999999999</v>
      </c>
      <c r="W26" s="31">
        <v>22.963000000000001</v>
      </c>
      <c r="X26" s="31">
        <v>22.963000000000001</v>
      </c>
      <c r="Y26" s="31">
        <v>22.963000000000001</v>
      </c>
      <c r="Z26" s="31">
        <v>23.018999999999998</v>
      </c>
      <c r="AA26" s="31">
        <v>23.470700000000001</v>
      </c>
      <c r="AB26" s="31">
        <v>24.138500000000001</v>
      </c>
      <c r="AC26" s="31">
        <v>24.470700000000001</v>
      </c>
      <c r="AD26" s="31">
        <v>24.297499999999999</v>
      </c>
      <c r="AE26" s="31">
        <v>24.297499999999999</v>
      </c>
      <c r="AF26" s="31">
        <v>24.297499999999999</v>
      </c>
      <c r="AG26" s="31">
        <v>23.986799999999999</v>
      </c>
      <c r="AH26" s="31">
        <v>23.810500000000001</v>
      </c>
      <c r="AI26" s="31">
        <v>23.5305</v>
      </c>
      <c r="AJ26" s="31">
        <v>22.768000000000001</v>
      </c>
      <c r="AK26" s="31">
        <v>22.4727</v>
      </c>
      <c r="AL26" s="31">
        <v>22.4727</v>
      </c>
      <c r="AM26" s="31">
        <v>22.4727</v>
      </c>
      <c r="AN26" s="31">
        <v>22.466000000000001</v>
      </c>
      <c r="AO26" s="31"/>
      <c r="AP26" s="31"/>
      <c r="AQ26" s="31"/>
      <c r="AR26" s="31"/>
      <c r="AS26" s="31"/>
      <c r="AT26" s="31"/>
      <c r="AU26" s="31"/>
      <c r="AV26" s="31"/>
    </row>
    <row r="27" spans="2:48" ht="64.5" customHeight="1" x14ac:dyDescent="0.25">
      <c r="B27" s="24">
        <v>46081</v>
      </c>
      <c r="C27" s="18">
        <f>_xlfn.XLOOKUP(B27,'Data&amp;Parsing'!$Q:$Q,'Data&amp;Parsing'!$AB:$AB,"",0)</f>
        <v>7.7279552578386909E-2</v>
      </c>
      <c r="D27" s="42">
        <f>_xlfn.XLOOKUP(B27,'Data&amp;Parsing'!$Q:$Q,'Data&amp;Parsing'!$W:$W,"",0)</f>
        <v>-0.22876879036384498</v>
      </c>
      <c r="E27" s="26">
        <f>_xlfn.XLOOKUP($B27,'Data&amp;Parsing'!$Q:$Q,'Data&amp;Parsing'!$O:$O,"",0)</f>
        <v>46051</v>
      </c>
      <c r="F27" s="19" t="str">
        <f t="shared" si="0"/>
        <v>$115.70
$70.92</v>
      </c>
      <c r="G27" s="26">
        <f>_xlfn.XLOOKUP($B27,'Data&amp;Parsing'!$Q:$Q,'Data&amp;Parsing'!$P:$P,"",0)</f>
        <v>46078</v>
      </c>
      <c r="H27" s="30" cm="1">
        <f t="array" ref="H27:AI27">TRANSPOSE(_xlfn.SORTBY(_xlfn._xlws.FILTER('Data&amp;Parsing'!$I:$I,('Data&amp;Parsing'!$D:$D&gt;=$E27)*('Data&amp;Parsing'!$D:$D&lt;=$G27),""),_xlfn.SEQUENCE(ROWS(_xlfn._xlws.FILTER('Data&amp;Parsing'!$I:$I,('Data&amp;Parsing'!$D:$D&gt;=$E27)*('Data&amp;Parsing'!$D:$D&lt;=$G27),""))),-1))</f>
        <v>115.69759999999999</v>
      </c>
      <c r="I27" s="31">
        <v>85.199399999999997</v>
      </c>
      <c r="J27" s="31">
        <v>85.199399999999997</v>
      </c>
      <c r="K27" s="31">
        <v>85.199399999999997</v>
      </c>
      <c r="L27" s="31">
        <v>79.272499999999994</v>
      </c>
      <c r="M27" s="31">
        <v>85.162300000000002</v>
      </c>
      <c r="N27" s="31">
        <v>88.1751</v>
      </c>
      <c r="O27" s="31">
        <v>70.917500000000004</v>
      </c>
      <c r="P27" s="31">
        <v>77.8369</v>
      </c>
      <c r="Q27" s="31">
        <v>77.8369</v>
      </c>
      <c r="R27" s="31">
        <v>77.8369</v>
      </c>
      <c r="S27" s="31">
        <v>83.399000000000001</v>
      </c>
      <c r="T27" s="31">
        <v>80.809600000000003</v>
      </c>
      <c r="U27" s="31">
        <v>84.279300000000006</v>
      </c>
      <c r="V27" s="31">
        <v>75.284599999999998</v>
      </c>
      <c r="W27" s="31">
        <v>77.4148</v>
      </c>
      <c r="X27" s="31">
        <v>77.4148</v>
      </c>
      <c r="Y27" s="31">
        <v>77.4148</v>
      </c>
      <c r="Z27" s="31">
        <v>76.612399999999994</v>
      </c>
      <c r="AA27" s="31">
        <v>73.526399999999995</v>
      </c>
      <c r="AB27" s="31">
        <v>77.202500000000001</v>
      </c>
      <c r="AC27" s="31">
        <v>78.508099999999999</v>
      </c>
      <c r="AD27" s="31">
        <v>84.647000000000006</v>
      </c>
      <c r="AE27" s="31">
        <v>84.647000000000006</v>
      </c>
      <c r="AF27" s="31">
        <v>84.647000000000006</v>
      </c>
      <c r="AG27" s="31">
        <v>88.198599999999999</v>
      </c>
      <c r="AH27" s="31">
        <v>87.156800000000004</v>
      </c>
      <c r="AI27" s="31">
        <v>89.229600000000005</v>
      </c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</row>
    <row r="28" spans="2:48" ht="64.5" customHeight="1" x14ac:dyDescent="0.25">
      <c r="B28" s="24">
        <v>46142</v>
      </c>
      <c r="C28" s="18">
        <f>_xlfn.XLOOKUP(B28,'Data&amp;Parsing'!$Q:$Q,'Data&amp;Parsing'!$AB:$AB,"",0)</f>
        <v>7.3085784350422095E-2</v>
      </c>
      <c r="D28" s="42">
        <f>_xlfn.XLOOKUP(B28,'Data&amp;Parsing'!$Q:$Q,'Data&amp;Parsing'!$W:$W,"",0)</f>
        <v>4.274549478523814E-2</v>
      </c>
      <c r="E28" s="26">
        <f>_xlfn.XLOOKUP($B28,'Data&amp;Parsing'!$Q:$Q,'Data&amp;Parsing'!$O:$O,"",0)</f>
        <v>46111</v>
      </c>
      <c r="F28" s="19" t="str">
        <f t="shared" si="0"/>
        <v>$80.89
$70.08</v>
      </c>
      <c r="G28" s="26">
        <f>_xlfn.XLOOKUP($B28,'Data&amp;Parsing'!$Q:$Q,'Data&amp;Parsing'!$P:$P,"",0)</f>
        <v>46140</v>
      </c>
      <c r="H28" s="30" cm="1">
        <f t="array" ref="H28:AK28">TRANSPOSE(_xlfn.SORTBY(_xlfn._xlws.FILTER('Data&amp;Parsing'!$I:$I,('Data&amp;Parsing'!$D:$D&gt;=$E28)*('Data&amp;Parsing'!$D:$D&lt;=$G28),""),_xlfn.SEQUENCE(ROWS(_xlfn._xlws.FILTER('Data&amp;Parsing'!$I:$I,('Data&amp;Parsing'!$D:$D&gt;=$E28)*('Data&amp;Parsing'!$D:$D&lt;=$G28),""))),-1))</f>
        <v>70.079899999999995</v>
      </c>
      <c r="I28" s="31">
        <v>75.168999999999997</v>
      </c>
      <c r="J28" s="31">
        <v>75.082400000000007</v>
      </c>
      <c r="K28" s="31">
        <v>73.014700000000005</v>
      </c>
      <c r="L28" s="31">
        <v>73.016999999999996</v>
      </c>
      <c r="M28" s="31">
        <v>73.016999999999996</v>
      </c>
      <c r="N28" s="31">
        <v>73.016999999999996</v>
      </c>
      <c r="O28" s="31">
        <v>72.821100000000001</v>
      </c>
      <c r="P28" s="31">
        <v>73.005799999999994</v>
      </c>
      <c r="Q28" s="31">
        <v>74.120400000000004</v>
      </c>
      <c r="R28" s="31">
        <v>75.339399999999998</v>
      </c>
      <c r="S28" s="31">
        <v>75.876499999999993</v>
      </c>
      <c r="T28" s="31">
        <v>75.876499999999993</v>
      </c>
      <c r="U28" s="31">
        <v>75.876499999999993</v>
      </c>
      <c r="V28" s="31">
        <v>75.608099999999993</v>
      </c>
      <c r="W28" s="31">
        <v>79.552999999999997</v>
      </c>
      <c r="X28" s="31">
        <v>78.963700000000003</v>
      </c>
      <c r="Y28" s="31">
        <v>78.421199999999999</v>
      </c>
      <c r="Z28" s="31">
        <v>80.891999999999996</v>
      </c>
      <c r="AA28" s="31">
        <v>80.891999999999996</v>
      </c>
      <c r="AB28" s="31">
        <v>80.891999999999996</v>
      </c>
      <c r="AC28" s="31">
        <v>79.727500000000006</v>
      </c>
      <c r="AD28" s="31">
        <v>76.727000000000004</v>
      </c>
      <c r="AE28" s="31">
        <v>77.706500000000005</v>
      </c>
      <c r="AF28" s="31">
        <v>75.437799999999996</v>
      </c>
      <c r="AG28" s="31">
        <v>75.728999999999999</v>
      </c>
      <c r="AH28" s="31">
        <v>75.728999999999999</v>
      </c>
      <c r="AI28" s="31">
        <v>75.728999999999999</v>
      </c>
      <c r="AJ28" s="31">
        <v>75.513499999999993</v>
      </c>
      <c r="AK28" s="31">
        <v>73.075500000000005</v>
      </c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</row>
    <row r="29" spans="2:48" ht="64.5" customHeight="1" x14ac:dyDescent="0.25">
      <c r="B29" s="24">
        <v>44439</v>
      </c>
      <c r="C29" s="18">
        <f>_xlfn.XLOOKUP(B29,'Data&amp;Parsing'!$Q:$Q,'Data&amp;Parsing'!$AB:$AB,"",0)</f>
        <v>7.3040300053558119E-2</v>
      </c>
      <c r="D29" s="42">
        <f>_xlfn.XLOOKUP(B29,'Data&amp;Parsing'!$Q:$Q,'Data&amp;Parsing'!$W:$W,"",0)</f>
        <v>-5.8327846235851091E-2</v>
      </c>
      <c r="E29" s="26">
        <f>_xlfn.XLOOKUP($B29,'Data&amp;Parsing'!$Q:$Q,'Data&amp;Parsing'!$O:$O,"",0)</f>
        <v>44406</v>
      </c>
      <c r="F29" s="19" t="str">
        <f t="shared" si="0"/>
        <v>$25.52
$23.03</v>
      </c>
      <c r="G29" s="26">
        <f>_xlfn.XLOOKUP($B29,'Data&amp;Parsing'!$Q:$Q,'Data&amp;Parsing'!$P:$P,"",0)</f>
        <v>44437</v>
      </c>
      <c r="H29" s="30" cm="1">
        <f t="array" ref="H29:AM29">TRANSPOSE(_xlfn.SORTBY(_xlfn._xlws.FILTER('Data&amp;Parsing'!$I:$I,('Data&amp;Parsing'!$D:$D&gt;=$E29)*('Data&amp;Parsing'!$D:$D&lt;=$G29),""),_xlfn.SEQUENCE(ROWS(_xlfn._xlws.FILTER('Data&amp;Parsing'!$I:$I,('Data&amp;Parsing'!$D:$D&gt;=$E29)*('Data&amp;Parsing'!$D:$D&lt;=$G29),""))),-1))</f>
        <v>25.514399999999998</v>
      </c>
      <c r="I29" s="31">
        <v>25.491199999999999</v>
      </c>
      <c r="J29" s="31">
        <v>25.491199999999999</v>
      </c>
      <c r="K29" s="31">
        <v>25.491199999999999</v>
      </c>
      <c r="L29" s="31">
        <v>25.409700000000001</v>
      </c>
      <c r="M29" s="31">
        <v>25.523299999999999</v>
      </c>
      <c r="N29" s="31">
        <v>25.3812</v>
      </c>
      <c r="O29" s="31">
        <v>25.158100000000001</v>
      </c>
      <c r="P29" s="31">
        <v>24.330500000000001</v>
      </c>
      <c r="Q29" s="31">
        <v>24.330500000000001</v>
      </c>
      <c r="R29" s="31">
        <v>24.330500000000001</v>
      </c>
      <c r="S29" s="31">
        <v>23.449000000000002</v>
      </c>
      <c r="T29" s="31">
        <v>23.3416</v>
      </c>
      <c r="U29" s="31">
        <v>23.546500000000002</v>
      </c>
      <c r="V29" s="31">
        <v>23.180499999999999</v>
      </c>
      <c r="W29" s="31">
        <v>23.749300000000002</v>
      </c>
      <c r="X29" s="31">
        <v>23.749300000000002</v>
      </c>
      <c r="Y29" s="31">
        <v>23.749300000000002</v>
      </c>
      <c r="Z29" s="31">
        <v>23.841000000000001</v>
      </c>
      <c r="AA29" s="31">
        <v>23.659199999999998</v>
      </c>
      <c r="AB29" s="31">
        <v>23.509</v>
      </c>
      <c r="AC29" s="31">
        <v>23.2515</v>
      </c>
      <c r="AD29" s="31">
        <v>23.025500000000001</v>
      </c>
      <c r="AE29" s="31">
        <v>23.025500000000001</v>
      </c>
      <c r="AF29" s="31">
        <v>23.025500000000001</v>
      </c>
      <c r="AG29" s="31">
        <v>23.6267</v>
      </c>
      <c r="AH29" s="31">
        <v>23.860600000000002</v>
      </c>
      <c r="AI29" s="31">
        <v>23.841000000000001</v>
      </c>
      <c r="AJ29" s="31">
        <v>23.564499999999999</v>
      </c>
      <c r="AK29" s="31">
        <v>24.026199999999999</v>
      </c>
      <c r="AL29" s="31">
        <v>24.026199999999999</v>
      </c>
      <c r="AM29" s="31">
        <v>24.026199999999999</v>
      </c>
      <c r="AN29" s="31"/>
      <c r="AO29" s="31"/>
      <c r="AP29" s="31"/>
      <c r="AQ29" s="31"/>
      <c r="AR29" s="31"/>
      <c r="AS29" s="31"/>
      <c r="AT29" s="31"/>
      <c r="AU29" s="31"/>
      <c r="AV29" s="31"/>
    </row>
    <row r="30" spans="2:48" ht="64.5" customHeight="1" x14ac:dyDescent="0.25">
      <c r="B30" s="24">
        <v>44500</v>
      </c>
      <c r="C30" s="18">
        <f>_xlfn.XLOOKUP(B30,'Data&amp;Parsing'!$Q:$Q,'Data&amp;Parsing'!$AB:$AB,"",0)</f>
        <v>7.271385088422487E-2</v>
      </c>
      <c r="D30" s="42">
        <f>_xlfn.XLOOKUP(B30,'Data&amp;Parsing'!$Q:$Q,'Data&amp;Parsing'!$W:$W,"",0)</f>
        <v>0.10991929717029321</v>
      </c>
      <c r="E30" s="26">
        <f>_xlfn.XLOOKUP($B30,'Data&amp;Parsing'!$Q:$Q,'Data&amp;Parsing'!$O:$O,"",0)</f>
        <v>44468</v>
      </c>
      <c r="F30" s="19" t="str">
        <f t="shared" si="0"/>
        <v>$24.57
$21.54</v>
      </c>
      <c r="G30" s="26">
        <f>_xlfn.XLOOKUP($B30,'Data&amp;Parsing'!$Q:$Q,'Data&amp;Parsing'!$P:$P,"",0)</f>
        <v>44500</v>
      </c>
      <c r="H30" s="30" cm="1">
        <f t="array" ref="H30:AN30">TRANSPOSE(_xlfn.SORTBY(_xlfn._xlws.FILTER('Data&amp;Parsing'!$I:$I,('Data&amp;Parsing'!$D:$D&gt;=$E30)*('Data&amp;Parsing'!$D:$D&lt;=$G30),""),_xlfn.SEQUENCE(ROWS(_xlfn._xlws.FILTER('Data&amp;Parsing'!$I:$I,('Data&amp;Parsing'!$D:$D&gt;=$E30)*('Data&amp;Parsing'!$D:$D&lt;=$G30),""))),-1))</f>
        <v>21.535799999999998</v>
      </c>
      <c r="I30" s="31">
        <v>22.170999999999999</v>
      </c>
      <c r="J30" s="31">
        <v>22.538499999999999</v>
      </c>
      <c r="K30" s="31">
        <v>22.538499999999999</v>
      </c>
      <c r="L30" s="31">
        <v>22.538499999999999</v>
      </c>
      <c r="M30" s="31">
        <v>22.681799999999999</v>
      </c>
      <c r="N30" s="31">
        <v>22.632400000000001</v>
      </c>
      <c r="O30" s="31">
        <v>22.6251</v>
      </c>
      <c r="P30" s="31">
        <v>22.602499999999999</v>
      </c>
      <c r="Q30" s="31">
        <v>22.6768</v>
      </c>
      <c r="R30" s="31">
        <v>22.6768</v>
      </c>
      <c r="S30" s="31">
        <v>22.6768</v>
      </c>
      <c r="T30" s="31">
        <v>22.582000000000001</v>
      </c>
      <c r="U30" s="31">
        <v>22.562899999999999</v>
      </c>
      <c r="V30" s="31">
        <v>23.093</v>
      </c>
      <c r="W30" s="31">
        <v>23.519500000000001</v>
      </c>
      <c r="X30" s="31">
        <v>23.309799999999999</v>
      </c>
      <c r="Y30" s="31">
        <v>23.309799999999999</v>
      </c>
      <c r="Z30" s="31">
        <v>23.309799999999999</v>
      </c>
      <c r="AA30" s="31">
        <v>23.193300000000001</v>
      </c>
      <c r="AB30" s="31">
        <v>23.667000000000002</v>
      </c>
      <c r="AC30" s="31">
        <v>24.292000000000002</v>
      </c>
      <c r="AD30" s="31">
        <v>24.155999999999999</v>
      </c>
      <c r="AE30" s="31">
        <v>24.3233</v>
      </c>
      <c r="AF30" s="31">
        <v>24.3233</v>
      </c>
      <c r="AG30" s="31">
        <v>24.3233</v>
      </c>
      <c r="AH30" s="31">
        <v>24.569700000000001</v>
      </c>
      <c r="AI30" s="31">
        <v>24.157499999999999</v>
      </c>
      <c r="AJ30" s="31">
        <v>24.063800000000001</v>
      </c>
      <c r="AK30" s="31">
        <v>24.079000000000001</v>
      </c>
      <c r="AL30" s="31">
        <v>23.902999999999999</v>
      </c>
      <c r="AM30" s="31">
        <v>23.902999999999999</v>
      </c>
      <c r="AN30" s="31">
        <v>23.902999999999999</v>
      </c>
      <c r="AO30" s="31"/>
      <c r="AP30" s="31"/>
      <c r="AQ30" s="31"/>
      <c r="AR30" s="31"/>
      <c r="AS30" s="31"/>
      <c r="AT30" s="31"/>
      <c r="AU30" s="31"/>
      <c r="AV30" s="31"/>
    </row>
    <row r="31" spans="2:48" ht="64.5" customHeight="1" x14ac:dyDescent="0.25">
      <c r="B31" s="24">
        <v>44316</v>
      </c>
      <c r="C31" s="18">
        <f>_xlfn.XLOOKUP(B31,'Data&amp;Parsing'!$Q:$Q,'Data&amp;Parsing'!$AB:$AB,"",0)</f>
        <v>6.5938843940262823E-2</v>
      </c>
      <c r="D31" s="42">
        <f>_xlfn.XLOOKUP(B31,'Data&amp;Parsing'!$Q:$Q,'Data&amp;Parsing'!$W:$W,"",0)</f>
        <v>8.6065761382978334E-2</v>
      </c>
      <c r="E31" s="26">
        <f>_xlfn.XLOOKUP($B31,'Data&amp;Parsing'!$Q:$Q,'Data&amp;Parsing'!$O:$O,"",0)</f>
        <v>44285</v>
      </c>
      <c r="F31" s="19" t="str">
        <f t="shared" si="0"/>
        <v>$26.55
$24.03</v>
      </c>
      <c r="G31" s="26">
        <f>_xlfn.XLOOKUP($B31,'Data&amp;Parsing'!$Q:$Q,'Data&amp;Parsing'!$P:$P,"",0)</f>
        <v>44315</v>
      </c>
      <c r="H31" s="30" cm="1">
        <f t="array" ref="H31:AL31">TRANSPOSE(_xlfn.SORTBY(_xlfn._xlws.FILTER('Data&amp;Parsing'!$I:$I,('Data&amp;Parsing'!$D:$D&gt;=$E31)*('Data&amp;Parsing'!$D:$D&lt;=$G31),""),_xlfn.SEQUENCE(ROWS(_xlfn._xlws.FILTER('Data&amp;Parsing'!$I:$I,('Data&amp;Parsing'!$D:$D&gt;=$E31)*('Data&amp;Parsing'!$D:$D&lt;=$G31),""))),-1))</f>
        <v>24.029299999999999</v>
      </c>
      <c r="I31" s="31">
        <v>24.417200000000001</v>
      </c>
      <c r="J31" s="31">
        <v>24.971</v>
      </c>
      <c r="K31" s="31">
        <v>25.009799999999998</v>
      </c>
      <c r="L31" s="31">
        <v>25.009799999999998</v>
      </c>
      <c r="M31" s="31">
        <v>25.009799999999998</v>
      </c>
      <c r="N31" s="31">
        <v>24.879000000000001</v>
      </c>
      <c r="O31" s="31">
        <v>25.1617</v>
      </c>
      <c r="P31" s="31">
        <v>25.148199999999999</v>
      </c>
      <c r="Q31" s="31">
        <v>25.4587</v>
      </c>
      <c r="R31" s="31">
        <v>25.265499999999999</v>
      </c>
      <c r="S31" s="31">
        <v>25.265499999999999</v>
      </c>
      <c r="T31" s="31">
        <v>25.265499999999999</v>
      </c>
      <c r="U31" s="31">
        <v>24.816500000000001</v>
      </c>
      <c r="V31" s="31">
        <v>25.3475</v>
      </c>
      <c r="W31" s="31">
        <v>25.421700000000001</v>
      </c>
      <c r="X31" s="31">
        <v>25.85</v>
      </c>
      <c r="Y31" s="31">
        <v>25.966999999999999</v>
      </c>
      <c r="Z31" s="31">
        <v>25.966999999999999</v>
      </c>
      <c r="AA31" s="31">
        <v>25.966999999999999</v>
      </c>
      <c r="AB31" s="31">
        <v>25.8232</v>
      </c>
      <c r="AC31" s="31">
        <v>25.841000000000001</v>
      </c>
      <c r="AD31" s="31">
        <v>26.553799999999999</v>
      </c>
      <c r="AE31" s="31">
        <v>26.145800000000001</v>
      </c>
      <c r="AF31" s="31">
        <v>26.005400000000002</v>
      </c>
      <c r="AG31" s="31">
        <v>26.005400000000002</v>
      </c>
      <c r="AH31" s="31">
        <v>26.005400000000002</v>
      </c>
      <c r="AI31" s="31">
        <v>26.225000000000001</v>
      </c>
      <c r="AJ31" s="31">
        <v>26.2682</v>
      </c>
      <c r="AK31" s="31">
        <v>26.2028</v>
      </c>
      <c r="AL31" s="31">
        <v>26.0974</v>
      </c>
      <c r="AM31" s="31"/>
      <c r="AN31" s="31"/>
      <c r="AO31" s="31"/>
      <c r="AP31" s="31"/>
      <c r="AQ31" s="31"/>
      <c r="AR31" s="31"/>
      <c r="AS31" s="31"/>
      <c r="AT31" s="31"/>
      <c r="AU31" s="31"/>
      <c r="AV31" s="31"/>
    </row>
    <row r="32" spans="2:48" ht="64.5" customHeight="1" x14ac:dyDescent="0.25">
      <c r="B32" s="24">
        <v>45351</v>
      </c>
      <c r="C32" s="18">
        <f>_xlfn.XLOOKUP(B32,'Data&amp;Parsing'!$Q:$Q,'Data&amp;Parsing'!$AB:$AB,"",0)</f>
        <v>6.4317096332414017E-2</v>
      </c>
      <c r="D32" s="42">
        <f>_xlfn.XLOOKUP(B32,'Data&amp;Parsing'!$Q:$Q,'Data&amp;Parsing'!$W:$W,"",0)</f>
        <v>-3.0636244761974678E-2</v>
      </c>
      <c r="E32" s="26">
        <f>_xlfn.XLOOKUP($B32,'Data&amp;Parsing'!$Q:$Q,'Data&amp;Parsing'!$O:$O,"",0)</f>
        <v>45321</v>
      </c>
      <c r="F32" s="19" t="str">
        <f t="shared" si="0"/>
        <v>$23.42
$22.12</v>
      </c>
      <c r="G32" s="26">
        <f>_xlfn.XLOOKUP($B32,'Data&amp;Parsing'!$Q:$Q,'Data&amp;Parsing'!$P:$P,"",0)</f>
        <v>45349</v>
      </c>
      <c r="H32" s="30" cm="1">
        <f t="array" ref="H32:AJ32">TRANSPOSE(_xlfn.SORTBY(_xlfn._xlws.FILTER('Data&amp;Parsing'!$I:$I,('Data&amp;Parsing'!$D:$D&gt;=$E32)*('Data&amp;Parsing'!$D:$D&lt;=$G32),""),_xlfn.SEQUENCE(ROWS(_xlfn._xlws.FILTER('Data&amp;Parsing'!$I:$I,('Data&amp;Parsing'!$D:$D&gt;=$E32)*('Data&amp;Parsing'!$D:$D&lt;=$G32),""))),-1))</f>
        <v>23.171900000000001</v>
      </c>
      <c r="I32" s="31">
        <v>22.957999999999998</v>
      </c>
      <c r="J32" s="31">
        <v>23.1782</v>
      </c>
      <c r="K32" s="31">
        <v>22.690999999999999</v>
      </c>
      <c r="L32" s="31">
        <v>22.690999999999999</v>
      </c>
      <c r="M32" s="31">
        <v>22.690999999999999</v>
      </c>
      <c r="N32" s="31">
        <v>22.3535</v>
      </c>
      <c r="O32" s="31">
        <v>22.425599999999999</v>
      </c>
      <c r="P32" s="31">
        <v>22.219899999999999</v>
      </c>
      <c r="Q32" s="31">
        <v>22.584499999999998</v>
      </c>
      <c r="R32" s="31">
        <v>22.6142</v>
      </c>
      <c r="S32" s="31">
        <v>22.6142</v>
      </c>
      <c r="T32" s="31">
        <v>22.6142</v>
      </c>
      <c r="U32" s="31">
        <v>22.699200000000001</v>
      </c>
      <c r="V32" s="31">
        <v>22.119499999999999</v>
      </c>
      <c r="W32" s="31">
        <v>22.372</v>
      </c>
      <c r="X32" s="31">
        <v>22.924199999999999</v>
      </c>
      <c r="Y32" s="31">
        <v>23.4207</v>
      </c>
      <c r="Z32" s="31">
        <v>23.4207</v>
      </c>
      <c r="AA32" s="31">
        <v>23.4207</v>
      </c>
      <c r="AB32" s="31">
        <v>23.023199999999999</v>
      </c>
      <c r="AC32" s="31">
        <v>23.0047</v>
      </c>
      <c r="AD32" s="31">
        <v>22.885999999999999</v>
      </c>
      <c r="AE32" s="31">
        <v>22.750599999999999</v>
      </c>
      <c r="AF32" s="31">
        <v>22.95</v>
      </c>
      <c r="AG32" s="31">
        <v>22.95</v>
      </c>
      <c r="AH32" s="31">
        <v>22.95</v>
      </c>
      <c r="AI32" s="31">
        <v>22.520600000000002</v>
      </c>
      <c r="AJ32" s="31">
        <v>22.462</v>
      </c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</row>
    <row r="33" spans="2:48" ht="64.5" customHeight="1" x14ac:dyDescent="0.25">
      <c r="B33" s="24">
        <v>45688</v>
      </c>
      <c r="C33" s="18">
        <f>_xlfn.XLOOKUP(B33,'Data&amp;Parsing'!$Q:$Q,'Data&amp;Parsing'!$AB:$AB,"",0)</f>
        <v>6.3919765181746441E-2</v>
      </c>
      <c r="D33" s="42">
        <f>_xlfn.XLOOKUP(B33,'Data&amp;Parsing'!$Q:$Q,'Data&amp;Parsing'!$W:$W,"",0)</f>
        <v>6.5556046810450824E-2</v>
      </c>
      <c r="E33" s="26">
        <f>_xlfn.XLOOKUP($B33,'Data&amp;Parsing'!$Q:$Q,'Data&amp;Parsing'!$O:$O,"",0)</f>
        <v>45656</v>
      </c>
      <c r="F33" s="19" t="str">
        <f t="shared" si="0"/>
        <v>$30.85
$28.90</v>
      </c>
      <c r="G33" s="26">
        <f>_xlfn.XLOOKUP($B33,'Data&amp;Parsing'!$Q:$Q,'Data&amp;Parsing'!$P:$P,"",0)</f>
        <v>45686</v>
      </c>
      <c r="H33" s="30" cm="1">
        <f t="array" ref="H33:AL33">TRANSPOSE(_xlfn.SORTBY(_xlfn._xlws.FILTER('Data&amp;Parsing'!$I:$I,('Data&amp;Parsing'!$D:$D&gt;=$E33)*('Data&amp;Parsing'!$D:$D&lt;=$G33),""),_xlfn.SEQUENCE(ROWS(_xlfn._xlws.FILTER('Data&amp;Parsing'!$I:$I,('Data&amp;Parsing'!$D:$D&gt;=$E33)*('Data&amp;Parsing'!$D:$D&lt;=$G33),""))),-1))</f>
        <v>28.950800000000001</v>
      </c>
      <c r="I33" s="31">
        <v>28.902100000000001</v>
      </c>
      <c r="J33" s="31">
        <v>28.902100000000001</v>
      </c>
      <c r="K33" s="31">
        <v>29.568999999999999</v>
      </c>
      <c r="L33" s="31">
        <v>29.623000000000001</v>
      </c>
      <c r="M33" s="31">
        <v>29.623000000000001</v>
      </c>
      <c r="N33" s="31">
        <v>29.623000000000001</v>
      </c>
      <c r="O33" s="31">
        <v>29.957000000000001</v>
      </c>
      <c r="P33" s="31">
        <v>30.051200000000001</v>
      </c>
      <c r="Q33" s="31">
        <v>30.104500000000002</v>
      </c>
      <c r="R33" s="31">
        <v>30.133500000000002</v>
      </c>
      <c r="S33" s="31">
        <v>30.407699999999998</v>
      </c>
      <c r="T33" s="31">
        <v>30.407699999999998</v>
      </c>
      <c r="U33" s="31">
        <v>30.407699999999998</v>
      </c>
      <c r="V33" s="31">
        <v>29.613199999999999</v>
      </c>
      <c r="W33" s="31">
        <v>29.903600000000001</v>
      </c>
      <c r="X33" s="31">
        <v>30.652999999999999</v>
      </c>
      <c r="Y33" s="31">
        <v>30.814499999999999</v>
      </c>
      <c r="Z33" s="31">
        <v>30.367000000000001</v>
      </c>
      <c r="AA33" s="31">
        <v>30.367000000000001</v>
      </c>
      <c r="AB33" s="31">
        <v>30.367000000000001</v>
      </c>
      <c r="AC33" s="31">
        <v>30.543900000000001</v>
      </c>
      <c r="AD33" s="31">
        <v>30.780799999999999</v>
      </c>
      <c r="AE33" s="31">
        <v>30.828299999999999</v>
      </c>
      <c r="AF33" s="31">
        <v>30.454000000000001</v>
      </c>
      <c r="AG33" s="31">
        <v>30.585000000000001</v>
      </c>
      <c r="AH33" s="31">
        <v>30.585000000000001</v>
      </c>
      <c r="AI33" s="31">
        <v>30.585000000000001</v>
      </c>
      <c r="AJ33" s="31">
        <v>30.218</v>
      </c>
      <c r="AK33" s="31">
        <v>30.4207</v>
      </c>
      <c r="AL33" s="31">
        <v>30.848700000000001</v>
      </c>
      <c r="AM33" s="31"/>
      <c r="AN33" s="31"/>
      <c r="AO33" s="31"/>
      <c r="AP33" s="31"/>
      <c r="AQ33" s="31"/>
      <c r="AR33" s="31"/>
      <c r="AS33" s="31"/>
      <c r="AT33" s="31"/>
      <c r="AU33" s="31"/>
      <c r="AV33" s="31"/>
    </row>
    <row r="34" spans="2:48" ht="64.5" customHeight="1" x14ac:dyDescent="0.25">
      <c r="B34" s="24">
        <v>45657</v>
      </c>
      <c r="C34" s="18">
        <f>_xlfn.XLOOKUP(B34,'Data&amp;Parsing'!$Q:$Q,'Data&amp;Parsing'!$AB:$AB,"",0)</f>
        <v>5.9521859076759359E-2</v>
      </c>
      <c r="D34" s="42">
        <f>_xlfn.XLOOKUP(B34,'Data&amp;Parsing'!$Q:$Q,'Data&amp;Parsing'!$W:$W,"",0)</f>
        <v>-4.0489795918367294E-2</v>
      </c>
      <c r="E34" s="26">
        <f>_xlfn.XLOOKUP($B34,'Data&amp;Parsing'!$Q:$Q,'Data&amp;Parsing'!$O:$O,"",0)</f>
        <v>45625</v>
      </c>
      <c r="F34" s="19" t="str">
        <f t="shared" si="0"/>
        <v>$31.91
$29.05</v>
      </c>
      <c r="G34" s="26">
        <f>_xlfn.XLOOKUP($B34,'Data&amp;Parsing'!$Q:$Q,'Data&amp;Parsing'!$P:$P,"",0)</f>
        <v>45655</v>
      </c>
      <c r="H34" s="30" cm="1">
        <f t="array" ref="H34:AL34">TRANSPOSE(_xlfn.SORTBY(_xlfn._xlws.FILTER('Data&amp;Parsing'!$I:$I,('Data&amp;Parsing'!$D:$D&gt;=$E34)*('Data&amp;Parsing'!$D:$D&lt;=$G34),""),_xlfn.SEQUENCE(ROWS(_xlfn._xlws.FILTER('Data&amp;Parsing'!$I:$I,('Data&amp;Parsing'!$D:$D&gt;=$E34)*('Data&amp;Parsing'!$D:$D&lt;=$G34),""))),-1))</f>
        <v>30.625</v>
      </c>
      <c r="I34" s="31">
        <v>30.625</v>
      </c>
      <c r="J34" s="31">
        <v>30.625</v>
      </c>
      <c r="K34" s="31">
        <v>30.512499999999999</v>
      </c>
      <c r="L34" s="31">
        <v>31.0365</v>
      </c>
      <c r="M34" s="31">
        <v>31.302199999999999</v>
      </c>
      <c r="N34" s="31">
        <v>31.3095</v>
      </c>
      <c r="O34" s="31">
        <v>30.967600000000001</v>
      </c>
      <c r="P34" s="31">
        <v>30.967600000000001</v>
      </c>
      <c r="Q34" s="31">
        <v>30.967600000000001</v>
      </c>
      <c r="R34" s="31">
        <v>31.835999999999999</v>
      </c>
      <c r="S34" s="31">
        <v>31.9085</v>
      </c>
      <c r="T34" s="31">
        <v>31.900500000000001</v>
      </c>
      <c r="U34" s="31">
        <v>30.995999999999999</v>
      </c>
      <c r="V34" s="31">
        <v>30.553000000000001</v>
      </c>
      <c r="W34" s="31">
        <v>30.553000000000001</v>
      </c>
      <c r="X34" s="31">
        <v>30.553000000000001</v>
      </c>
      <c r="Y34" s="31">
        <v>30.549800000000001</v>
      </c>
      <c r="Z34" s="31">
        <v>30.541</v>
      </c>
      <c r="AA34" s="31">
        <v>29.35</v>
      </c>
      <c r="AB34" s="31">
        <v>29.048500000000001</v>
      </c>
      <c r="AC34" s="31">
        <v>29.519500000000001</v>
      </c>
      <c r="AD34" s="31">
        <v>29.519500000000001</v>
      </c>
      <c r="AE34" s="31">
        <v>29.519500000000001</v>
      </c>
      <c r="AF34" s="31">
        <v>29.650700000000001</v>
      </c>
      <c r="AG34" s="31">
        <v>29.661000000000001</v>
      </c>
      <c r="AH34" s="31">
        <v>29.661000000000001</v>
      </c>
      <c r="AI34" s="31">
        <v>29.809100000000001</v>
      </c>
      <c r="AJ34" s="31">
        <v>29.385000000000002</v>
      </c>
      <c r="AK34" s="31">
        <v>29.385000000000002</v>
      </c>
      <c r="AL34" s="31">
        <v>29.385000000000002</v>
      </c>
      <c r="AM34" s="31"/>
      <c r="AN34" s="31"/>
      <c r="AO34" s="31"/>
      <c r="AP34" s="31"/>
      <c r="AQ34" s="31"/>
      <c r="AR34" s="31"/>
      <c r="AS34" s="31"/>
      <c r="AT34" s="31"/>
      <c r="AU34" s="31"/>
      <c r="AV34" s="31"/>
    </row>
    <row r="35" spans="2:48" ht="64.5" customHeight="1" x14ac:dyDescent="0.25">
      <c r="B35" s="24">
        <v>45504</v>
      </c>
      <c r="C35" s="18">
        <f>_xlfn.XLOOKUP(B35,'Data&amp;Parsing'!$Q:$Q,'Data&amp;Parsing'!$AB:$AB,"",0)</f>
        <v>5.677421520869276E-2</v>
      </c>
      <c r="D35" s="42">
        <f>_xlfn.XLOOKUP(B35,'Data&amp;Parsing'!$Q:$Q,'Data&amp;Parsing'!$W:$W,"",0)</f>
        <v>-4.3962680447038618E-2</v>
      </c>
      <c r="E35" s="26">
        <f>_xlfn.XLOOKUP($B35,'Data&amp;Parsing'!$Q:$Q,'Data&amp;Parsing'!$O:$O,"",0)</f>
        <v>45471</v>
      </c>
      <c r="F35" s="19" t="str">
        <f t="shared" si="0"/>
        <v>$31.46
$27.85</v>
      </c>
      <c r="G35" s="26">
        <f>_xlfn.XLOOKUP($B35,'Data&amp;Parsing'!$Q:$Q,'Data&amp;Parsing'!$P:$P,"",0)</f>
        <v>45502</v>
      </c>
      <c r="H35" s="30" cm="1">
        <f t="array" ref="H35:AM35">TRANSPOSE(_xlfn.SORTBY(_xlfn._xlws.FILTER('Data&amp;Parsing'!$I:$I,('Data&amp;Parsing'!$D:$D&gt;=$E35)*('Data&amp;Parsing'!$D:$D&lt;=$G35),""),_xlfn.SEQUENCE(ROWS(_xlfn._xlws.FILTER('Data&amp;Parsing'!$I:$I,('Data&amp;Parsing'!$D:$D&gt;=$E35)*('Data&amp;Parsing'!$D:$D&lt;=$G35),""))),-1))</f>
        <v>29.142900000000001</v>
      </c>
      <c r="I35" s="31">
        <v>29.142900000000001</v>
      </c>
      <c r="J35" s="31">
        <v>29.142900000000001</v>
      </c>
      <c r="K35" s="31">
        <v>29.450600000000001</v>
      </c>
      <c r="L35" s="31">
        <v>29.527000000000001</v>
      </c>
      <c r="M35" s="31">
        <v>30.500699999999998</v>
      </c>
      <c r="N35" s="31">
        <v>30.396699999999999</v>
      </c>
      <c r="O35" s="31">
        <v>31.219000000000001</v>
      </c>
      <c r="P35" s="31">
        <v>31.219000000000001</v>
      </c>
      <c r="Q35" s="31">
        <v>31.219000000000001</v>
      </c>
      <c r="R35" s="31">
        <v>30.763400000000001</v>
      </c>
      <c r="S35" s="31">
        <v>30.802</v>
      </c>
      <c r="T35" s="31">
        <v>30.815799999999999</v>
      </c>
      <c r="U35" s="31">
        <v>31.463999999999999</v>
      </c>
      <c r="V35" s="31">
        <v>30.788499999999999</v>
      </c>
      <c r="W35" s="31">
        <v>30.788499999999999</v>
      </c>
      <c r="X35" s="31">
        <v>30.788499999999999</v>
      </c>
      <c r="Y35" s="31">
        <v>30.6769</v>
      </c>
      <c r="Z35" s="31">
        <v>31.2484</v>
      </c>
      <c r="AA35" s="31">
        <v>30.302499999999998</v>
      </c>
      <c r="AB35" s="31">
        <v>29.832899999999999</v>
      </c>
      <c r="AC35" s="31">
        <v>29.222999999999999</v>
      </c>
      <c r="AD35" s="31">
        <v>29.222999999999999</v>
      </c>
      <c r="AE35" s="31">
        <v>29.222999999999999</v>
      </c>
      <c r="AF35" s="31">
        <v>29.125</v>
      </c>
      <c r="AG35" s="31">
        <v>29.244</v>
      </c>
      <c r="AH35" s="31">
        <v>28.9085</v>
      </c>
      <c r="AI35" s="31">
        <v>27.848500000000001</v>
      </c>
      <c r="AJ35" s="31">
        <v>27.925799999999999</v>
      </c>
      <c r="AK35" s="31">
        <v>27.925799999999999</v>
      </c>
      <c r="AL35" s="31">
        <v>27.925799999999999</v>
      </c>
      <c r="AM35" s="31">
        <v>27.861699999999999</v>
      </c>
      <c r="AN35" s="31"/>
      <c r="AO35" s="31"/>
      <c r="AP35" s="31"/>
      <c r="AQ35" s="31"/>
      <c r="AR35" s="31"/>
      <c r="AS35" s="31"/>
      <c r="AT35" s="31"/>
      <c r="AU35" s="31"/>
      <c r="AV35" s="31"/>
    </row>
    <row r="36" spans="2:48" ht="64.5" customHeight="1" x14ac:dyDescent="0.25">
      <c r="B36" s="24">
        <v>45991</v>
      </c>
      <c r="C36" s="18">
        <f>_xlfn.XLOOKUP(B36,'Data&amp;Parsing'!$Q:$Q,'Data&amp;Parsing'!$AB:$AB,"",0)</f>
        <v>5.6107000126327577E-2</v>
      </c>
      <c r="D36" s="42">
        <f>_xlfn.XLOOKUP(B36,'Data&amp;Parsing'!$Q:$Q,'Data&amp;Parsing'!$W:$W,"",0)</f>
        <v>0.15475470279019954</v>
      </c>
      <c r="E36" s="26">
        <f>_xlfn.XLOOKUP($B36,'Data&amp;Parsing'!$Q:$Q,'Data&amp;Parsing'!$O:$O,"",0)</f>
        <v>45960</v>
      </c>
      <c r="F36" s="19" t="str">
        <f t="shared" si="0"/>
        <v>$56.50
$47.16</v>
      </c>
      <c r="G36" s="26">
        <f>_xlfn.XLOOKUP($B36,'Data&amp;Parsing'!$Q:$Q,'Data&amp;Parsing'!$P:$P,"",0)</f>
        <v>45991</v>
      </c>
      <c r="H36" s="30" cm="1">
        <f t="array" ref="H36:AM36">TRANSPOSE(_xlfn.SORTBY(_xlfn._xlws.FILTER('Data&amp;Parsing'!$I:$I,('Data&amp;Parsing'!$D:$D&gt;=$E36)*('Data&amp;Parsing'!$D:$D&lt;=$G36),""),_xlfn.SEQUENCE(ROWS(_xlfn._xlws.FILTER('Data&amp;Parsing'!$I:$I,('Data&amp;Parsing'!$D:$D&gt;=$E36)*('Data&amp;Parsing'!$D:$D&lt;=$G36),""))),-1))</f>
        <v>48.928400000000003</v>
      </c>
      <c r="I36" s="31">
        <v>48.689399999999999</v>
      </c>
      <c r="J36" s="31">
        <v>48.689399999999999</v>
      </c>
      <c r="K36" s="31">
        <v>48.689399999999999</v>
      </c>
      <c r="L36" s="31">
        <v>48.0777</v>
      </c>
      <c r="M36" s="31">
        <v>47.159300000000002</v>
      </c>
      <c r="N36" s="31">
        <v>48.0154</v>
      </c>
      <c r="O36" s="31">
        <v>48.034500000000001</v>
      </c>
      <c r="P36" s="31">
        <v>48.322899999999997</v>
      </c>
      <c r="Q36" s="31">
        <v>48.322899999999997</v>
      </c>
      <c r="R36" s="31">
        <v>48.322899999999997</v>
      </c>
      <c r="S36" s="31">
        <v>50.510399999999997</v>
      </c>
      <c r="T36" s="31">
        <v>51.221299999999999</v>
      </c>
      <c r="U36" s="31">
        <v>53.2485</v>
      </c>
      <c r="V36" s="31">
        <v>52.2971</v>
      </c>
      <c r="W36" s="31">
        <v>50.584499999999998</v>
      </c>
      <c r="X36" s="31">
        <v>50.584499999999998</v>
      </c>
      <c r="Y36" s="31">
        <v>50.584499999999998</v>
      </c>
      <c r="Z36" s="31">
        <v>50.219900000000003</v>
      </c>
      <c r="AA36" s="31">
        <v>50.702800000000003</v>
      </c>
      <c r="AB36" s="31">
        <v>51.359499999999997</v>
      </c>
      <c r="AC36" s="31">
        <v>50.664200000000001</v>
      </c>
      <c r="AD36" s="31">
        <v>50.020400000000002</v>
      </c>
      <c r="AE36" s="31">
        <v>50.020400000000002</v>
      </c>
      <c r="AF36" s="31">
        <v>50.020400000000002</v>
      </c>
      <c r="AG36" s="31">
        <v>51.3626</v>
      </c>
      <c r="AH36" s="31">
        <v>51.470100000000002</v>
      </c>
      <c r="AI36" s="31">
        <v>53.36</v>
      </c>
      <c r="AJ36" s="31">
        <v>53.399099999999997</v>
      </c>
      <c r="AK36" s="31">
        <v>56.500300000000003</v>
      </c>
      <c r="AL36" s="31">
        <v>56.500300000000003</v>
      </c>
      <c r="AM36" s="31">
        <v>56.500300000000003</v>
      </c>
      <c r="AN36" s="31"/>
      <c r="AO36" s="31"/>
      <c r="AP36" s="31"/>
      <c r="AQ36" s="31"/>
      <c r="AR36" s="31"/>
      <c r="AS36" s="31"/>
      <c r="AT36" s="31"/>
      <c r="AU36" s="31"/>
      <c r="AV36" s="31"/>
    </row>
    <row r="37" spans="2:48" ht="64.5" customHeight="1" x14ac:dyDescent="0.25">
      <c r="B37" s="24">
        <v>45473</v>
      </c>
      <c r="C37" s="18">
        <f>_xlfn.XLOOKUP(B37,'Data&amp;Parsing'!$Q:$Q,'Data&amp;Parsing'!$AB:$AB,"",0)</f>
        <v>5.5961980239840552E-2</v>
      </c>
      <c r="D37" s="42">
        <f>_xlfn.XLOOKUP(B37,'Data&amp;Parsing'!$Q:$Q,'Data&amp;Parsing'!$W:$W,"",0)</f>
        <v>-7.0631183195822123E-2</v>
      </c>
      <c r="E37" s="26">
        <f>_xlfn.XLOOKUP($B37,'Data&amp;Parsing'!$Q:$Q,'Data&amp;Parsing'!$O:$O,"",0)</f>
        <v>45442</v>
      </c>
      <c r="F37" s="19" t="str">
        <f t="shared" si="0"/>
        <v>$31.33
$28.77</v>
      </c>
      <c r="G37" s="26">
        <f>_xlfn.XLOOKUP($B37,'Data&amp;Parsing'!$Q:$Q,'Data&amp;Parsing'!$P:$P,"",0)</f>
        <v>45470</v>
      </c>
      <c r="H37" s="30" cm="1">
        <f t="array" ref="H37:AJ37">TRANSPOSE(_xlfn.SORTBY(_xlfn._xlws.FILTER('Data&amp;Parsing'!$I:$I,('Data&amp;Parsing'!$D:$D&gt;=$E37)*('Data&amp;Parsing'!$D:$D&lt;=$G37),""),_xlfn.SEQUENCE(ROWS(_xlfn._xlws.FILTER('Data&amp;Parsing'!$I:$I,('Data&amp;Parsing'!$D:$D&gt;=$E37)*('Data&amp;Parsing'!$D:$D&lt;=$G37),""))),-1))</f>
        <v>31.173200000000001</v>
      </c>
      <c r="I37" s="31">
        <v>30.408300000000001</v>
      </c>
      <c r="J37" s="31">
        <v>30.408300000000001</v>
      </c>
      <c r="K37" s="31">
        <v>30.408300000000001</v>
      </c>
      <c r="L37" s="31">
        <v>30.7347</v>
      </c>
      <c r="M37" s="31">
        <v>29.497699999999998</v>
      </c>
      <c r="N37" s="31">
        <v>30.011800000000001</v>
      </c>
      <c r="O37" s="31">
        <v>31.324999999999999</v>
      </c>
      <c r="P37" s="31">
        <v>29.152999999999999</v>
      </c>
      <c r="Q37" s="31">
        <v>29.152999999999999</v>
      </c>
      <c r="R37" s="31">
        <v>29.152999999999999</v>
      </c>
      <c r="S37" s="31">
        <v>29.745000000000001</v>
      </c>
      <c r="T37" s="31">
        <v>29.276800000000001</v>
      </c>
      <c r="U37" s="31">
        <v>29.725999999999999</v>
      </c>
      <c r="V37" s="31">
        <v>28.966799999999999</v>
      </c>
      <c r="W37" s="31">
        <v>29.554500000000001</v>
      </c>
      <c r="X37" s="31">
        <v>29.554500000000001</v>
      </c>
      <c r="Y37" s="31">
        <v>29.554500000000001</v>
      </c>
      <c r="Z37" s="31">
        <v>29.4651</v>
      </c>
      <c r="AA37" s="31">
        <v>29.536000000000001</v>
      </c>
      <c r="AB37" s="31">
        <v>29.788699999999999</v>
      </c>
      <c r="AC37" s="31">
        <v>30.744599999999998</v>
      </c>
      <c r="AD37" s="31">
        <v>29.554200000000002</v>
      </c>
      <c r="AE37" s="31">
        <v>29.554200000000002</v>
      </c>
      <c r="AF37" s="31">
        <v>29.554200000000002</v>
      </c>
      <c r="AG37" s="31">
        <v>29.5806</v>
      </c>
      <c r="AH37" s="31">
        <v>28.911000000000001</v>
      </c>
      <c r="AI37" s="31">
        <v>28.773</v>
      </c>
      <c r="AJ37" s="31">
        <v>28.971399999999999</v>
      </c>
      <c r="AK37" s="31"/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</row>
    <row r="38" spans="2:48" ht="64.5" customHeight="1" x14ac:dyDescent="0.25">
      <c r="B38" s="24">
        <v>45838</v>
      </c>
      <c r="C38" s="18">
        <f>_xlfn.XLOOKUP(B38,'Data&amp;Parsing'!$Q:$Q,'Data&amp;Parsing'!$AB:$AB,"",0)</f>
        <v>5.4236908271997536E-2</v>
      </c>
      <c r="D38" s="42">
        <f>_xlfn.XLOOKUP(B38,'Data&amp;Parsing'!$Q:$Q,'Data&amp;Parsing'!$W:$W,"",0)</f>
        <v>8.0191000984417407E-2</v>
      </c>
      <c r="E38" s="26">
        <f>_xlfn.XLOOKUP($B38,'Data&amp;Parsing'!$Q:$Q,'Data&amp;Parsing'!$O:$O,"",0)</f>
        <v>45806</v>
      </c>
      <c r="F38" s="19" t="str">
        <f t="shared" si="0"/>
        <v>$37.11
$32.98</v>
      </c>
      <c r="G38" s="26">
        <f>_xlfn.XLOOKUP($B38,'Data&amp;Parsing'!$Q:$Q,'Data&amp;Parsing'!$P:$P,"",0)</f>
        <v>45837</v>
      </c>
      <c r="H38" s="30" cm="1">
        <f t="array" ref="H38:AM38">TRANSPOSE(_xlfn.SORTBY(_xlfn._xlws.FILTER('Data&amp;Parsing'!$I:$I,('Data&amp;Parsing'!$D:$D&gt;=$E38)*('Data&amp;Parsing'!$D:$D&lt;=$G38),""),_xlfn.SEQUENCE(ROWS(_xlfn._xlws.FILTER('Data&amp;Parsing'!$I:$I,('Data&amp;Parsing'!$D:$D&gt;=$E38)*('Data&amp;Parsing'!$D:$D&lt;=$G38),""))),-1))</f>
        <v>33.319200000000002</v>
      </c>
      <c r="I38" s="31">
        <v>32.983199999999997</v>
      </c>
      <c r="J38" s="31">
        <v>32.983199999999997</v>
      </c>
      <c r="K38" s="31">
        <v>32.983199999999997</v>
      </c>
      <c r="L38" s="31">
        <v>34.761499999999998</v>
      </c>
      <c r="M38" s="31">
        <v>34.517600000000002</v>
      </c>
      <c r="N38" s="31">
        <v>34.5045</v>
      </c>
      <c r="O38" s="31">
        <v>35.651000000000003</v>
      </c>
      <c r="P38" s="31">
        <v>35.977699999999999</v>
      </c>
      <c r="Q38" s="31">
        <v>35.977699999999999</v>
      </c>
      <c r="R38" s="31">
        <v>35.977699999999999</v>
      </c>
      <c r="S38" s="31">
        <v>36.758400000000002</v>
      </c>
      <c r="T38" s="31">
        <v>36.534999999999997</v>
      </c>
      <c r="U38" s="31">
        <v>36.2547</v>
      </c>
      <c r="V38" s="31">
        <v>36.342199999999998</v>
      </c>
      <c r="W38" s="31">
        <v>36.302900000000001</v>
      </c>
      <c r="X38" s="31">
        <v>36.302900000000001</v>
      </c>
      <c r="Y38" s="31">
        <v>36.302900000000001</v>
      </c>
      <c r="Z38" s="31">
        <v>36.313200000000002</v>
      </c>
      <c r="AA38" s="31">
        <v>37.107900000000001</v>
      </c>
      <c r="AB38" s="31">
        <v>36.734699999999997</v>
      </c>
      <c r="AC38" s="31">
        <v>36.381999999999998</v>
      </c>
      <c r="AD38" s="31">
        <v>36.0105</v>
      </c>
      <c r="AE38" s="31">
        <v>36.0105</v>
      </c>
      <c r="AF38" s="31">
        <v>36.0105</v>
      </c>
      <c r="AG38" s="31">
        <v>36.099699999999999</v>
      </c>
      <c r="AH38" s="31">
        <v>35.918399999999998</v>
      </c>
      <c r="AI38" s="31">
        <v>36.262500000000003</v>
      </c>
      <c r="AJ38" s="31">
        <v>36.655999999999999</v>
      </c>
      <c r="AK38" s="31">
        <v>35.991100000000003</v>
      </c>
      <c r="AL38" s="31">
        <v>35.991100000000003</v>
      </c>
      <c r="AM38" s="31">
        <v>35.991100000000003</v>
      </c>
      <c r="AN38" s="31"/>
      <c r="AO38" s="31"/>
      <c r="AP38" s="31"/>
      <c r="AQ38" s="31"/>
      <c r="AR38" s="31"/>
      <c r="AS38" s="31"/>
      <c r="AT38" s="31"/>
      <c r="AU38" s="31"/>
      <c r="AV38" s="31"/>
    </row>
    <row r="39" spans="2:48" ht="64.5" customHeight="1" x14ac:dyDescent="0.25">
      <c r="B39" s="24">
        <v>45747</v>
      </c>
      <c r="C39" s="18">
        <f>_xlfn.XLOOKUP(B39,'Data&amp;Parsing'!$Q:$Q,'Data&amp;Parsing'!$AB:$AB,"",0)</f>
        <v>5.1564860700431626E-2</v>
      </c>
      <c r="D39" s="42">
        <f>_xlfn.XLOOKUP(B39,'Data&amp;Parsing'!$Q:$Q,'Data&amp;Parsing'!$W:$W,"",0)</f>
        <v>9.4246888453006702E-2</v>
      </c>
      <c r="E39" s="26">
        <f>_xlfn.XLOOKUP($B39,'Data&amp;Parsing'!$Q:$Q,'Data&amp;Parsing'!$O:$O,"",0)</f>
        <v>45716</v>
      </c>
      <c r="F39" s="19" t="str">
        <f t="shared" si="0"/>
        <v>$34.41
$31.15</v>
      </c>
      <c r="G39" s="26">
        <f>_xlfn.XLOOKUP($B39,'Data&amp;Parsing'!$Q:$Q,'Data&amp;Parsing'!$P:$P,"",0)</f>
        <v>45747</v>
      </c>
      <c r="H39" s="30" cm="1">
        <f t="array" ref="H39:AM39">TRANSPOSE(_xlfn.SORTBY(_xlfn._xlws.FILTER('Data&amp;Parsing'!$I:$I,('Data&amp;Parsing'!$D:$D&gt;=$E39)*('Data&amp;Parsing'!$D:$D&lt;=$G39),""),_xlfn.SEQUENCE(ROWS(_xlfn._xlws.FILTER('Data&amp;Parsing'!$I:$I,('Data&amp;Parsing'!$D:$D&gt;=$E39)*('Data&amp;Parsing'!$D:$D&lt;=$G39),""))),-1))</f>
        <v>31.150099999999998</v>
      </c>
      <c r="I39" s="31">
        <v>31.150099999999998</v>
      </c>
      <c r="J39" s="31">
        <v>31.150099999999998</v>
      </c>
      <c r="K39" s="31">
        <v>31.6828</v>
      </c>
      <c r="L39" s="31">
        <v>31.979500000000002</v>
      </c>
      <c r="M39" s="31">
        <v>32.659100000000002</v>
      </c>
      <c r="N39" s="31">
        <v>32.646000000000001</v>
      </c>
      <c r="O39" s="31">
        <v>32.537500000000001</v>
      </c>
      <c r="P39" s="31">
        <v>32.537500000000001</v>
      </c>
      <c r="Q39" s="31">
        <v>32.537500000000001</v>
      </c>
      <c r="R39" s="31">
        <v>32.107900000000001</v>
      </c>
      <c r="S39" s="31">
        <v>32.942599999999999</v>
      </c>
      <c r="T39" s="31">
        <v>33.2453</v>
      </c>
      <c r="U39" s="31">
        <v>33.867899999999999</v>
      </c>
      <c r="V39" s="31">
        <v>33.799399999999999</v>
      </c>
      <c r="W39" s="31">
        <v>33.799399999999999</v>
      </c>
      <c r="X39" s="31">
        <v>33.799399999999999</v>
      </c>
      <c r="Y39" s="31">
        <v>33.8628</v>
      </c>
      <c r="Z39" s="31">
        <v>34.013599999999997</v>
      </c>
      <c r="AA39" s="31">
        <v>33.7958</v>
      </c>
      <c r="AB39" s="31">
        <v>33.591200000000001</v>
      </c>
      <c r="AC39" s="31">
        <v>33.032800000000002</v>
      </c>
      <c r="AD39" s="31">
        <v>33.032800000000002</v>
      </c>
      <c r="AE39" s="31">
        <v>33.032800000000002</v>
      </c>
      <c r="AF39" s="31">
        <v>33.016599999999997</v>
      </c>
      <c r="AG39" s="31">
        <v>33.7301</v>
      </c>
      <c r="AH39" s="31">
        <v>33.633499999999998</v>
      </c>
      <c r="AI39" s="31">
        <v>34.412799999999997</v>
      </c>
      <c r="AJ39" s="31">
        <v>34.125500000000002</v>
      </c>
      <c r="AK39" s="31">
        <v>34.125500000000002</v>
      </c>
      <c r="AL39" s="31">
        <v>34.125500000000002</v>
      </c>
      <c r="AM39" s="31">
        <v>34.085900000000002</v>
      </c>
      <c r="AN39" s="31"/>
      <c r="AO39" s="31"/>
      <c r="AP39" s="31"/>
      <c r="AQ39" s="31"/>
      <c r="AR39" s="31"/>
      <c r="AS39" s="31"/>
      <c r="AT39" s="31"/>
      <c r="AU39" s="31"/>
      <c r="AV39" s="31"/>
    </row>
    <row r="40" spans="2:48" ht="64.5" customHeight="1" x14ac:dyDescent="0.25">
      <c r="B40" s="24">
        <v>45107</v>
      </c>
      <c r="C40" s="18">
        <f>_xlfn.XLOOKUP(B40,'Data&amp;Parsing'!$Q:$Q,'Data&amp;Parsing'!$AB:$AB,"",0)</f>
        <v>4.8829945814240758E-2</v>
      </c>
      <c r="D40" s="42">
        <f>_xlfn.XLOOKUP(B40,'Data&amp;Parsing'!$Q:$Q,'Data&amp;Parsing'!$W:$W,"",0)</f>
        <v>-3.3564962658287116E-2</v>
      </c>
      <c r="E40" s="26">
        <f>_xlfn.XLOOKUP($B40,'Data&amp;Parsing'!$Q:$Q,'Data&amp;Parsing'!$O:$O,"",0)</f>
        <v>45077</v>
      </c>
      <c r="F40" s="19" t="str">
        <f t="shared" si="0"/>
        <v>$24.29
$22.25</v>
      </c>
      <c r="G40" s="26">
        <f>_xlfn.XLOOKUP($B40,'Data&amp;Parsing'!$Q:$Q,'Data&amp;Parsing'!$P:$P,"",0)</f>
        <v>45105</v>
      </c>
      <c r="H40" s="30" cm="1">
        <f t="array" ref="H40:AJ40">TRANSPOSE(_xlfn.SORTBY(_xlfn._xlws.FILTER('Data&amp;Parsing'!$I:$I,('Data&amp;Parsing'!$D:$D&gt;=$E40)*('Data&amp;Parsing'!$D:$D&lt;=$G40),""),_xlfn.SEQUENCE(ROWS(_xlfn._xlws.FILTER('Data&amp;Parsing'!$I:$I,('Data&amp;Parsing'!$D:$D&gt;=$E40)*('Data&amp;Parsing'!$D:$D&lt;=$G40),""))),-1))</f>
        <v>23.485800000000001</v>
      </c>
      <c r="I40" s="31">
        <v>23.858000000000001</v>
      </c>
      <c r="J40" s="31">
        <v>23.606000000000002</v>
      </c>
      <c r="K40" s="31">
        <v>23.606000000000002</v>
      </c>
      <c r="L40" s="31">
        <v>23.606000000000002</v>
      </c>
      <c r="M40" s="31">
        <v>23.545000000000002</v>
      </c>
      <c r="N40" s="31">
        <v>23.568200000000001</v>
      </c>
      <c r="O40" s="31">
        <v>23.418099999999999</v>
      </c>
      <c r="P40" s="31">
        <v>24.2377</v>
      </c>
      <c r="Q40" s="31">
        <v>24.292999999999999</v>
      </c>
      <c r="R40" s="31">
        <v>24.292999999999999</v>
      </c>
      <c r="S40" s="31">
        <v>24.292999999999999</v>
      </c>
      <c r="T40" s="31">
        <v>24.053100000000001</v>
      </c>
      <c r="U40" s="31">
        <v>23.666</v>
      </c>
      <c r="V40" s="31">
        <v>23.9191</v>
      </c>
      <c r="W40" s="31">
        <v>23.860700000000001</v>
      </c>
      <c r="X40" s="31">
        <v>24.2</v>
      </c>
      <c r="Y40" s="31">
        <v>24.2</v>
      </c>
      <c r="Z40" s="31">
        <v>24.2</v>
      </c>
      <c r="AA40" s="31">
        <v>23.9528</v>
      </c>
      <c r="AB40" s="31">
        <v>23.134</v>
      </c>
      <c r="AC40" s="31">
        <v>22.636399999999998</v>
      </c>
      <c r="AD40" s="31">
        <v>22.245000000000001</v>
      </c>
      <c r="AE40" s="31">
        <v>22.428000000000001</v>
      </c>
      <c r="AF40" s="31">
        <v>22.428000000000001</v>
      </c>
      <c r="AG40" s="31">
        <v>22.428000000000001</v>
      </c>
      <c r="AH40" s="31">
        <v>22.790500000000002</v>
      </c>
      <c r="AI40" s="31">
        <v>22.859500000000001</v>
      </c>
      <c r="AJ40" s="31">
        <v>22.697500000000002</v>
      </c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</row>
    <row r="41" spans="2:48" ht="64.5" customHeight="1" x14ac:dyDescent="0.25">
      <c r="B41" s="24">
        <v>43616</v>
      </c>
      <c r="C41" s="18">
        <f>_xlfn.XLOOKUP(B41,'Data&amp;Parsing'!$Q:$Q,'Data&amp;Parsing'!$AB:$AB,"",0)</f>
        <v>4.762706965318983E-2</v>
      </c>
      <c r="D41" s="42">
        <f>_xlfn.XLOOKUP(B41,'Data&amp;Parsing'!$Q:$Q,'Data&amp;Parsing'!$W:$W,"",0)</f>
        <v>-3.7874979051449723E-2</v>
      </c>
      <c r="E41" s="26">
        <f>_xlfn.XLOOKUP($B41,'Data&amp;Parsing'!$Q:$Q,'Data&amp;Parsing'!$O:$O,"",0)</f>
        <v>43584</v>
      </c>
      <c r="F41" s="19" t="str">
        <f t="shared" si="0"/>
        <v>$14.95
$14.35</v>
      </c>
      <c r="G41" s="26">
        <f>_xlfn.XLOOKUP($B41,'Data&amp;Parsing'!$Q:$Q,'Data&amp;Parsing'!$P:$P,"",0)</f>
        <v>43613</v>
      </c>
      <c r="H41" s="30" cm="1">
        <f t="array" ref="H41:AK41">TRANSPOSE(_xlfn.SORTBY(_xlfn._xlws.FILTER('Data&amp;Parsing'!$I:$I,('Data&amp;Parsing'!$D:$D&gt;=$E41)*('Data&amp;Parsing'!$D:$D&lt;=$G41),""),_xlfn.SEQUENCE(ROWS(_xlfn._xlws.FILTER('Data&amp;Parsing'!$I:$I,('Data&amp;Parsing'!$D:$D&gt;=$E41)*('Data&amp;Parsing'!$D:$D&lt;=$G41),""))),-1))</f>
        <v>14.9175</v>
      </c>
      <c r="I41" s="31">
        <v>14.952500000000001</v>
      </c>
      <c r="J41" s="31">
        <v>14.676</v>
      </c>
      <c r="K41" s="31">
        <v>14.628500000000001</v>
      </c>
      <c r="L41" s="31">
        <v>14.9405</v>
      </c>
      <c r="M41" s="31">
        <v>14.9405</v>
      </c>
      <c r="N41" s="31">
        <v>14.9405</v>
      </c>
      <c r="O41" s="31">
        <v>14.9015</v>
      </c>
      <c r="P41" s="31">
        <v>14.911300000000001</v>
      </c>
      <c r="Q41" s="31">
        <v>14.839</v>
      </c>
      <c r="R41" s="31">
        <v>14.762</v>
      </c>
      <c r="S41" s="31">
        <v>14.787000000000001</v>
      </c>
      <c r="T41" s="31">
        <v>14.787000000000001</v>
      </c>
      <c r="U41" s="31">
        <v>14.787000000000001</v>
      </c>
      <c r="V41" s="31">
        <v>14.764200000000001</v>
      </c>
      <c r="W41" s="31">
        <v>14.7875</v>
      </c>
      <c r="X41" s="31">
        <v>14.7965</v>
      </c>
      <c r="Y41" s="31">
        <v>14.5595</v>
      </c>
      <c r="Z41" s="31">
        <v>14.399900000000001</v>
      </c>
      <c r="AA41" s="31">
        <v>14.399900000000001</v>
      </c>
      <c r="AB41" s="31">
        <v>14.399900000000001</v>
      </c>
      <c r="AC41" s="31">
        <v>14.4688</v>
      </c>
      <c r="AD41" s="31">
        <v>14.4535</v>
      </c>
      <c r="AE41" s="31">
        <v>14.4435</v>
      </c>
      <c r="AF41" s="31">
        <v>14.590999999999999</v>
      </c>
      <c r="AG41" s="31">
        <v>14.565</v>
      </c>
      <c r="AH41" s="31">
        <v>14.565</v>
      </c>
      <c r="AI41" s="31">
        <v>14.565</v>
      </c>
      <c r="AJ41" s="31">
        <v>14.5951</v>
      </c>
      <c r="AK41" s="31">
        <v>14.352499999999999</v>
      </c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</row>
    <row r="42" spans="2:48" ht="64.5" customHeight="1" x14ac:dyDescent="0.25">
      <c r="B42" s="24">
        <v>43951</v>
      </c>
      <c r="C42" s="18">
        <f>_xlfn.XLOOKUP(B42,'Data&amp;Parsing'!$Q:$Q,'Data&amp;Parsing'!$AB:$AB,"",0)</f>
        <v>4.415502021153888E-2</v>
      </c>
      <c r="D42" s="42">
        <f>_xlfn.XLOOKUP(B42,'Data&amp;Parsing'!$Q:$Q,'Data&amp;Parsing'!$W:$W,"",0)</f>
        <v>8.2584153693936069E-2</v>
      </c>
      <c r="E42" s="26">
        <f>_xlfn.XLOOKUP($B42,'Data&amp;Parsing'!$Q:$Q,'Data&amp;Parsing'!$O:$O,"",0)</f>
        <v>43920</v>
      </c>
      <c r="F42" s="19" t="str">
        <f t="shared" si="0"/>
        <v>$15.75
$13.96</v>
      </c>
      <c r="G42" s="26">
        <f>_xlfn.XLOOKUP($B42,'Data&amp;Parsing'!$Q:$Q,'Data&amp;Parsing'!$P:$P,"",0)</f>
        <v>43948</v>
      </c>
      <c r="H42" s="30" cm="1">
        <f t="array" ref="H42:AJ42">TRANSPOSE(_xlfn.SORTBY(_xlfn._xlws.FILTER('Data&amp;Parsing'!$I:$I,('Data&amp;Parsing'!$D:$D&gt;=$E42)*('Data&amp;Parsing'!$D:$D&lt;=$G42),""),_xlfn.SEQUENCE(ROWS(_xlfn._xlws.FILTER('Data&amp;Parsing'!$I:$I,('Data&amp;Parsing'!$D:$D&gt;=$E42)*('Data&amp;Parsing'!$D:$D&lt;=$G42),""))),-1))</f>
        <v>14.0487</v>
      </c>
      <c r="I42" s="31">
        <v>13.974</v>
      </c>
      <c r="J42" s="31">
        <v>13.9625</v>
      </c>
      <c r="K42" s="31">
        <v>14.488799999999999</v>
      </c>
      <c r="L42" s="31">
        <v>14.3881</v>
      </c>
      <c r="M42" s="31">
        <v>14.3881</v>
      </c>
      <c r="N42" s="31">
        <v>14.3881</v>
      </c>
      <c r="O42" s="31">
        <v>15.0037</v>
      </c>
      <c r="P42" s="31">
        <v>15.020899999999999</v>
      </c>
      <c r="Q42" s="31">
        <v>14.960100000000001</v>
      </c>
      <c r="R42" s="31">
        <v>15.432499999999999</v>
      </c>
      <c r="S42" s="31">
        <v>15.565099999999999</v>
      </c>
      <c r="T42" s="31">
        <v>15.565099999999999</v>
      </c>
      <c r="U42" s="31">
        <v>15.565099999999999</v>
      </c>
      <c r="V42" s="31">
        <v>15.4145</v>
      </c>
      <c r="W42" s="31">
        <v>15.751899999999999</v>
      </c>
      <c r="X42" s="31">
        <v>15.4635</v>
      </c>
      <c r="Y42" s="31">
        <v>15.496499999999999</v>
      </c>
      <c r="Z42" s="31">
        <v>15.178000000000001</v>
      </c>
      <c r="AA42" s="31">
        <v>15.178000000000001</v>
      </c>
      <c r="AB42" s="31">
        <v>15.178000000000001</v>
      </c>
      <c r="AC42" s="31">
        <v>15.317</v>
      </c>
      <c r="AD42" s="31">
        <v>14.8865</v>
      </c>
      <c r="AE42" s="31">
        <v>15.097</v>
      </c>
      <c r="AF42" s="31">
        <v>15.2554</v>
      </c>
      <c r="AG42" s="31">
        <v>15.253500000000001</v>
      </c>
      <c r="AH42" s="31">
        <v>15.253500000000001</v>
      </c>
      <c r="AI42" s="31">
        <v>15.253500000000001</v>
      </c>
      <c r="AJ42" s="31">
        <v>15.2089</v>
      </c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</row>
    <row r="43" spans="2:48" ht="64.5" customHeight="1" x14ac:dyDescent="0.25">
      <c r="B43" s="24">
        <v>45626</v>
      </c>
      <c r="C43" s="18">
        <f>_xlfn.XLOOKUP(B43,'Data&amp;Parsing'!$Q:$Q,'Data&amp;Parsing'!$AB:$AB,"",0)</f>
        <v>3.7687046783239531E-2</v>
      </c>
      <c r="D43" s="42">
        <f>_xlfn.XLOOKUP(B43,'Data&amp;Parsing'!$Q:$Q,'Data&amp;Parsing'!$W:$W,"",0)</f>
        <v>-0.10523059068044747</v>
      </c>
      <c r="E43" s="26">
        <f>_xlfn.XLOOKUP($B43,'Data&amp;Parsing'!$Q:$Q,'Data&amp;Parsing'!$O:$O,"",0)</f>
        <v>45595</v>
      </c>
      <c r="F43" s="19" t="str">
        <f t="shared" si="0"/>
        <v>$33.78
$30.10</v>
      </c>
      <c r="G43" s="26">
        <f>_xlfn.XLOOKUP($B43,'Data&amp;Parsing'!$Q:$Q,'Data&amp;Parsing'!$P:$P,"",0)</f>
        <v>45624</v>
      </c>
      <c r="H43" s="30" cm="1">
        <f t="array" ref="H43:AK43">TRANSPOSE(_xlfn.SORTBY(_xlfn._xlws.FILTER('Data&amp;Parsing'!$I:$I,('Data&amp;Parsing'!$D:$D&gt;=$E43)*('Data&amp;Parsing'!$D:$D&lt;=$G43),""),_xlfn.SEQUENCE(ROWS(_xlfn._xlws.FILTER('Data&amp;Parsing'!$I:$I,('Data&amp;Parsing'!$D:$D&gt;=$E43)*('Data&amp;Parsing'!$D:$D&lt;=$G43),""))),-1))</f>
        <v>33.776299999999999</v>
      </c>
      <c r="I43" s="31">
        <v>32.662500000000001</v>
      </c>
      <c r="J43" s="31">
        <v>32.4895</v>
      </c>
      <c r="K43" s="31">
        <v>32.4895</v>
      </c>
      <c r="L43" s="31">
        <v>32.4895</v>
      </c>
      <c r="M43" s="31">
        <v>32.450499999999998</v>
      </c>
      <c r="N43" s="31">
        <v>32.656999999999996</v>
      </c>
      <c r="O43" s="31">
        <v>31.177800000000001</v>
      </c>
      <c r="P43" s="31">
        <v>32.027700000000003</v>
      </c>
      <c r="Q43" s="31">
        <v>31.306999999999999</v>
      </c>
      <c r="R43" s="31">
        <v>31.306999999999999</v>
      </c>
      <c r="S43" s="31">
        <v>31.306999999999999</v>
      </c>
      <c r="T43" s="31">
        <v>30.683299999999999</v>
      </c>
      <c r="U43" s="31">
        <v>30.722000000000001</v>
      </c>
      <c r="V43" s="31">
        <v>30.305499999999999</v>
      </c>
      <c r="W43" s="31">
        <v>30.4497</v>
      </c>
      <c r="X43" s="31">
        <v>30.270800000000001</v>
      </c>
      <c r="Y43" s="31">
        <v>30.270800000000001</v>
      </c>
      <c r="Z43" s="31">
        <v>30.270800000000001</v>
      </c>
      <c r="AA43" s="31">
        <v>31.173300000000001</v>
      </c>
      <c r="AB43" s="31">
        <v>31.211500000000001</v>
      </c>
      <c r="AC43" s="31">
        <v>30.853200000000001</v>
      </c>
      <c r="AD43" s="31">
        <v>30.788</v>
      </c>
      <c r="AE43" s="31">
        <v>31.345800000000001</v>
      </c>
      <c r="AF43" s="31">
        <v>31.345800000000001</v>
      </c>
      <c r="AG43" s="31">
        <v>31.345800000000001</v>
      </c>
      <c r="AH43" s="31">
        <v>30.298500000000001</v>
      </c>
      <c r="AI43" s="31">
        <v>30.441199999999998</v>
      </c>
      <c r="AJ43" s="31">
        <v>30.099599999999999</v>
      </c>
      <c r="AK43" s="31">
        <v>30.222000000000001</v>
      </c>
      <c r="AL43" s="31"/>
      <c r="AM43" s="31"/>
      <c r="AN43" s="31"/>
      <c r="AO43" s="31"/>
      <c r="AP43" s="31"/>
      <c r="AQ43" s="31"/>
      <c r="AR43" s="31"/>
      <c r="AS43" s="31"/>
      <c r="AT43" s="31"/>
      <c r="AU43" s="31"/>
      <c r="AV43" s="31"/>
    </row>
    <row r="44" spans="2:48" ht="64.5" customHeight="1" x14ac:dyDescent="0.25">
      <c r="B44" s="24">
        <v>44135</v>
      </c>
      <c r="C44" s="18">
        <f>_xlfn.XLOOKUP(B44,'Data&amp;Parsing'!$Q:$Q,'Data&amp;Parsing'!$AB:$AB,"",0)</f>
        <v>3.6516181391766808E-2</v>
      </c>
      <c r="D44" s="42">
        <f>_xlfn.XLOOKUP(B44,'Data&amp;Parsing'!$Q:$Q,'Data&amp;Parsing'!$W:$W,"",0)</f>
        <v>-3.3246517011864964E-2</v>
      </c>
      <c r="E44" s="26">
        <f>_xlfn.XLOOKUP($B44,'Data&amp;Parsing'!$Q:$Q,'Data&amp;Parsing'!$O:$O,"",0)</f>
        <v>44103</v>
      </c>
      <c r="F44" s="19" t="str">
        <f t="shared" si="0"/>
        <v>$25.15
$23.07</v>
      </c>
      <c r="G44" s="26">
        <f>_xlfn.XLOOKUP($B44,'Data&amp;Parsing'!$Q:$Q,'Data&amp;Parsing'!$P:$P,"",0)</f>
        <v>44132</v>
      </c>
      <c r="H44" s="30" cm="1">
        <f t="array" ref="H44:AK44">TRANSPOSE(_xlfn.SORTBY(_xlfn._xlws.FILTER('Data&amp;Parsing'!$I:$I,('Data&amp;Parsing'!$D:$D&gt;=$E44)*('Data&amp;Parsing'!$D:$D&lt;=$G44),""),_xlfn.SEQUENCE(ROWS(_xlfn._xlws.FILTER('Data&amp;Parsing'!$I:$I,('Data&amp;Parsing'!$D:$D&gt;=$E44)*('Data&amp;Parsing'!$D:$D&lt;=$G44),""))),-1))</f>
        <v>24.189</v>
      </c>
      <c r="I44" s="31">
        <v>23.235199999999999</v>
      </c>
      <c r="J44" s="31">
        <v>23.792899999999999</v>
      </c>
      <c r="K44" s="31">
        <v>23.7361</v>
      </c>
      <c r="L44" s="31">
        <v>23.7361</v>
      </c>
      <c r="M44" s="31">
        <v>23.7361</v>
      </c>
      <c r="N44" s="31">
        <v>24.38</v>
      </c>
      <c r="O44" s="31">
        <v>23.067499999999999</v>
      </c>
      <c r="P44" s="31">
        <v>23.802900000000001</v>
      </c>
      <c r="Q44" s="31">
        <v>23.838200000000001</v>
      </c>
      <c r="R44" s="31">
        <v>25.1539</v>
      </c>
      <c r="S44" s="31">
        <v>25.1539</v>
      </c>
      <c r="T44" s="31">
        <v>25.1539</v>
      </c>
      <c r="U44" s="31">
        <v>25.103000000000002</v>
      </c>
      <c r="V44" s="31">
        <v>24.138500000000001</v>
      </c>
      <c r="W44" s="31">
        <v>24.2653</v>
      </c>
      <c r="X44" s="31">
        <v>24.3018</v>
      </c>
      <c r="Y44" s="31">
        <v>24.157699999999998</v>
      </c>
      <c r="Z44" s="31">
        <v>24.157699999999998</v>
      </c>
      <c r="AA44" s="31">
        <v>24.157699999999998</v>
      </c>
      <c r="AB44" s="31">
        <v>24.3889</v>
      </c>
      <c r="AC44" s="31">
        <v>24.6418</v>
      </c>
      <c r="AD44" s="31">
        <v>25.0472</v>
      </c>
      <c r="AE44" s="31">
        <v>24.7088</v>
      </c>
      <c r="AF44" s="31">
        <v>24.606999999999999</v>
      </c>
      <c r="AG44" s="31">
        <v>24.606999999999999</v>
      </c>
      <c r="AH44" s="31">
        <v>24.606999999999999</v>
      </c>
      <c r="AI44" s="31">
        <v>24.280200000000001</v>
      </c>
      <c r="AJ44" s="31">
        <v>24.373000000000001</v>
      </c>
      <c r="AK44" s="31">
        <v>23.384799999999998</v>
      </c>
      <c r="AL44" s="31"/>
      <c r="AM44" s="31"/>
      <c r="AN44" s="31"/>
      <c r="AO44" s="31"/>
      <c r="AP44" s="31"/>
      <c r="AQ44" s="31"/>
      <c r="AR44" s="31"/>
      <c r="AS44" s="31"/>
      <c r="AT44" s="31"/>
      <c r="AU44" s="31"/>
      <c r="AV44" s="31"/>
    </row>
    <row r="45" spans="2:48" ht="64.5" customHeight="1" x14ac:dyDescent="0.25">
      <c r="B45" s="24">
        <v>44681</v>
      </c>
      <c r="C45" s="18">
        <f>_xlfn.XLOOKUP(B45,'Data&amp;Parsing'!$Q:$Q,'Data&amp;Parsing'!$AB:$AB,"",0)</f>
        <v>3.61810587866227E-2</v>
      </c>
      <c r="D45" s="42">
        <f>_xlfn.XLOOKUP(B45,'Data&amp;Parsing'!$Q:$Q,'Data&amp;Parsing'!$W:$W,"",0)</f>
        <v>-6.3140755035580851E-2</v>
      </c>
      <c r="E45" s="26">
        <f>_xlfn.XLOOKUP($B45,'Data&amp;Parsing'!$Q:$Q,'Data&amp;Parsing'!$O:$O,"",0)</f>
        <v>44650</v>
      </c>
      <c r="F45" s="19" t="str">
        <f t="shared" si="0"/>
        <v>$25.87
$23.30</v>
      </c>
      <c r="G45" s="26">
        <f>_xlfn.XLOOKUP($B45,'Data&amp;Parsing'!$Q:$Q,'Data&amp;Parsing'!$P:$P,"",0)</f>
        <v>44678</v>
      </c>
      <c r="H45" s="30" cm="1">
        <f t="array" ref="H45:AJ45">TRANSPOSE(_xlfn.SORTBY(_xlfn._xlws.FILTER('Data&amp;Parsing'!$I:$I,('Data&amp;Parsing'!$D:$D&gt;=$E45)*('Data&amp;Parsing'!$D:$D&lt;=$G45),""),_xlfn.SEQUENCE(ROWS(_xlfn._xlws.FILTER('Data&amp;Parsing'!$I:$I,('Data&amp;Parsing'!$D:$D&gt;=$E45)*('Data&amp;Parsing'!$D:$D&lt;=$G45),""))),-1))</f>
        <v>24.873000000000001</v>
      </c>
      <c r="I45" s="31">
        <v>24.792999999999999</v>
      </c>
      <c r="J45" s="31">
        <v>24.63</v>
      </c>
      <c r="K45" s="31">
        <v>24.63</v>
      </c>
      <c r="L45" s="31">
        <v>24.63</v>
      </c>
      <c r="M45" s="31">
        <v>24.538</v>
      </c>
      <c r="N45" s="31">
        <v>24.3218</v>
      </c>
      <c r="O45" s="31">
        <v>24.46</v>
      </c>
      <c r="P45" s="31">
        <v>24.599299999999999</v>
      </c>
      <c r="Q45" s="31">
        <v>24.773499999999999</v>
      </c>
      <c r="R45" s="31">
        <v>24.773499999999999</v>
      </c>
      <c r="S45" s="31">
        <v>24.773499999999999</v>
      </c>
      <c r="T45" s="31">
        <v>25.097999999999999</v>
      </c>
      <c r="U45" s="31">
        <v>25.372</v>
      </c>
      <c r="V45" s="31">
        <v>25.732500000000002</v>
      </c>
      <c r="W45" s="31">
        <v>25.67</v>
      </c>
      <c r="X45" s="31">
        <v>25.547499999999999</v>
      </c>
      <c r="Y45" s="31">
        <v>25.547499999999999</v>
      </c>
      <c r="Z45" s="31">
        <v>25.547499999999999</v>
      </c>
      <c r="AA45" s="31">
        <v>25.864999999999998</v>
      </c>
      <c r="AB45" s="31">
        <v>25.181000000000001</v>
      </c>
      <c r="AC45" s="31">
        <v>25.204499999999999</v>
      </c>
      <c r="AD45" s="31">
        <v>24.6615</v>
      </c>
      <c r="AE45" s="31">
        <v>24.142499999999998</v>
      </c>
      <c r="AF45" s="31">
        <v>24.142499999999998</v>
      </c>
      <c r="AG45" s="31">
        <v>24.142499999999998</v>
      </c>
      <c r="AH45" s="31">
        <v>23.621500000000001</v>
      </c>
      <c r="AI45" s="31">
        <v>23.483000000000001</v>
      </c>
      <c r="AJ45" s="31">
        <v>23.302499999999998</v>
      </c>
      <c r="AK45" s="31"/>
      <c r="AL45" s="31"/>
      <c r="AM45" s="31"/>
      <c r="AN45" s="31"/>
      <c r="AO45" s="31"/>
      <c r="AP45" s="31"/>
      <c r="AQ45" s="31"/>
      <c r="AR45" s="31"/>
      <c r="AS45" s="31"/>
      <c r="AT45" s="31"/>
      <c r="AU45" s="31"/>
      <c r="AV45" s="31"/>
    </row>
    <row r="46" spans="2:48" ht="64.5" customHeight="1" x14ac:dyDescent="0.25">
      <c r="B46" s="24">
        <v>43769</v>
      </c>
      <c r="C46" s="18">
        <f>_xlfn.XLOOKUP(B46,'Data&amp;Parsing'!$Q:$Q,'Data&amp;Parsing'!$AB:$AB,"",0)</f>
        <v>3.4928231254147013E-2</v>
      </c>
      <c r="D46" s="42">
        <f>_xlfn.XLOOKUP(B46,'Data&amp;Parsing'!$Q:$Q,'Data&amp;Parsing'!$W:$W,"",0)</f>
        <v>4.8023629367255564E-2</v>
      </c>
      <c r="E46" s="26">
        <f>_xlfn.XLOOKUP($B46,'Data&amp;Parsing'!$Q:$Q,'Data&amp;Parsing'!$O:$O,"",0)</f>
        <v>43738</v>
      </c>
      <c r="F46" s="19" t="str">
        <f t="shared" si="0"/>
        <v>$18.04
$17.00</v>
      </c>
      <c r="G46" s="26">
        <f>_xlfn.XLOOKUP($B46,'Data&amp;Parsing'!$Q:$Q,'Data&amp;Parsing'!$P:$P,"",0)</f>
        <v>43767</v>
      </c>
      <c r="H46" s="30" cm="1">
        <f t="array" ref="H46:AK46">TRANSPOSE(_xlfn.SORTBY(_xlfn._xlws.FILTER('Data&amp;Parsing'!$I:$I,('Data&amp;Parsing'!$D:$D&gt;=$E46)*('Data&amp;Parsing'!$D:$D&lt;=$G46),""),_xlfn.SEQUENCE(ROWS(_xlfn._xlws.FILTER('Data&amp;Parsing'!$I:$I,('Data&amp;Parsing'!$D:$D&gt;=$E46)*('Data&amp;Parsing'!$D:$D&lt;=$G46),""))),-1))</f>
        <v>16.995799999999999</v>
      </c>
      <c r="I46" s="31">
        <v>17.235499999999998</v>
      </c>
      <c r="J46" s="31">
        <v>17.559999999999999</v>
      </c>
      <c r="K46" s="31">
        <v>17.559999999999999</v>
      </c>
      <c r="L46" s="31">
        <v>17.547999999999998</v>
      </c>
      <c r="M46" s="31">
        <v>17.547999999999998</v>
      </c>
      <c r="N46" s="31">
        <v>17.547999999999998</v>
      </c>
      <c r="O46" s="31">
        <v>17.438800000000001</v>
      </c>
      <c r="P46" s="31">
        <v>17.733000000000001</v>
      </c>
      <c r="Q46" s="31">
        <v>17.734000000000002</v>
      </c>
      <c r="R46" s="31">
        <v>17.5138</v>
      </c>
      <c r="S46" s="31">
        <v>17.5413</v>
      </c>
      <c r="T46" s="31">
        <v>17.5413</v>
      </c>
      <c r="U46" s="31">
        <v>17.5413</v>
      </c>
      <c r="V46" s="31">
        <v>17.655799999999999</v>
      </c>
      <c r="W46" s="31">
        <v>17.413699999999999</v>
      </c>
      <c r="X46" s="31">
        <v>17.400500000000001</v>
      </c>
      <c r="Y46" s="31">
        <v>17.548999999999999</v>
      </c>
      <c r="Z46" s="31">
        <v>17.552499999999998</v>
      </c>
      <c r="AA46" s="31">
        <v>17.552499999999998</v>
      </c>
      <c r="AB46" s="31">
        <v>17.552499999999998</v>
      </c>
      <c r="AC46" s="31">
        <v>17.561</v>
      </c>
      <c r="AD46" s="31">
        <v>17.522500000000001</v>
      </c>
      <c r="AE46" s="31">
        <v>17.553000000000001</v>
      </c>
      <c r="AF46" s="31">
        <v>17.8095</v>
      </c>
      <c r="AG46" s="31">
        <v>18.0395</v>
      </c>
      <c r="AH46" s="31">
        <v>18.0395</v>
      </c>
      <c r="AI46" s="31">
        <v>18.0395</v>
      </c>
      <c r="AJ46" s="31">
        <v>17.849499999999999</v>
      </c>
      <c r="AK46" s="31">
        <v>17.812000000000001</v>
      </c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</row>
    <row r="47" spans="2:48" ht="64.5" customHeight="1" x14ac:dyDescent="0.25">
      <c r="B47" s="24">
        <v>45169</v>
      </c>
      <c r="C47" s="18">
        <f>_xlfn.XLOOKUP(B47,'Data&amp;Parsing'!$Q:$Q,'Data&amp;Parsing'!$AB:$AB,"",0)</f>
        <v>3.2975555020250812E-2</v>
      </c>
      <c r="D47" s="42">
        <f>_xlfn.XLOOKUP(B47,'Data&amp;Parsing'!$Q:$Q,'Data&amp;Parsing'!$W:$W,"",0)</f>
        <v>-9.2134241205827706E-4</v>
      </c>
      <c r="E47" s="26">
        <f>_xlfn.XLOOKUP($B47,'Data&amp;Parsing'!$Q:$Q,'Data&amp;Parsing'!$O:$O,"",0)</f>
        <v>45138</v>
      </c>
      <c r="F47" s="19" t="str">
        <f t="shared" si="0"/>
        <v>$24.75
$22.42</v>
      </c>
      <c r="G47" s="26">
        <f>_xlfn.XLOOKUP($B47,'Data&amp;Parsing'!$Q:$Q,'Data&amp;Parsing'!$P:$P,"",0)</f>
        <v>45167</v>
      </c>
      <c r="H47" s="30" cm="1">
        <f t="array" ref="H47:AK47">TRANSPOSE(_xlfn.SORTBY(_xlfn._xlws.FILTER('Data&amp;Parsing'!$I:$I,('Data&amp;Parsing'!$D:$D&gt;=$E47)*('Data&amp;Parsing'!$D:$D&lt;=$G47),""),_xlfn.SEQUENCE(ROWS(_xlfn._xlws.FILTER('Data&amp;Parsing'!$I:$I,('Data&amp;Parsing'!$D:$D&gt;=$E47)*('Data&amp;Parsing'!$D:$D&lt;=$G47),""))),-1))</f>
        <v>24.746500000000001</v>
      </c>
      <c r="I47" s="31">
        <v>24.305</v>
      </c>
      <c r="J47" s="31">
        <v>23.716699999999999</v>
      </c>
      <c r="K47" s="31">
        <v>23.570799999999998</v>
      </c>
      <c r="L47" s="31">
        <v>23.634499999999999</v>
      </c>
      <c r="M47" s="31">
        <v>23.634499999999999</v>
      </c>
      <c r="N47" s="31">
        <v>23.634499999999999</v>
      </c>
      <c r="O47" s="31">
        <v>23.1341</v>
      </c>
      <c r="P47" s="31">
        <v>22.782</v>
      </c>
      <c r="Q47" s="31">
        <v>22.6632</v>
      </c>
      <c r="R47" s="31">
        <v>22.7043</v>
      </c>
      <c r="S47" s="31">
        <v>22.685700000000001</v>
      </c>
      <c r="T47" s="31">
        <v>22.685700000000001</v>
      </c>
      <c r="U47" s="31">
        <v>22.685700000000001</v>
      </c>
      <c r="V47" s="31">
        <v>22.6</v>
      </c>
      <c r="W47" s="31">
        <v>22.528600000000001</v>
      </c>
      <c r="X47" s="31">
        <v>22.414999999999999</v>
      </c>
      <c r="Y47" s="31">
        <v>22.692799999999998</v>
      </c>
      <c r="Z47" s="31">
        <v>22.75</v>
      </c>
      <c r="AA47" s="31">
        <v>22.75</v>
      </c>
      <c r="AB47" s="31">
        <v>22.75</v>
      </c>
      <c r="AC47" s="31">
        <v>23.306999999999999</v>
      </c>
      <c r="AD47" s="31">
        <v>23.406500000000001</v>
      </c>
      <c r="AE47" s="31">
        <v>24.3108</v>
      </c>
      <c r="AF47" s="31">
        <v>24.122499999999999</v>
      </c>
      <c r="AG47" s="31">
        <v>24.225999999999999</v>
      </c>
      <c r="AH47" s="31">
        <v>24.225999999999999</v>
      </c>
      <c r="AI47" s="31">
        <v>24.225999999999999</v>
      </c>
      <c r="AJ47" s="31">
        <v>24.23</v>
      </c>
      <c r="AK47" s="31">
        <v>24.723700000000001</v>
      </c>
      <c r="AL47" s="31"/>
      <c r="AM47" s="31"/>
      <c r="AN47" s="31"/>
      <c r="AO47" s="31"/>
      <c r="AP47" s="31"/>
      <c r="AQ47" s="31"/>
      <c r="AR47" s="31"/>
      <c r="AS47" s="31"/>
      <c r="AT47" s="31"/>
      <c r="AU47" s="31"/>
      <c r="AV47" s="31"/>
    </row>
    <row r="48" spans="2:48" ht="64.5" customHeight="1" x14ac:dyDescent="0.25">
      <c r="B48" s="24">
        <v>44347</v>
      </c>
      <c r="C48" s="18">
        <f>_xlfn.XLOOKUP(B48,'Data&amp;Parsing'!$Q:$Q,'Data&amp;Parsing'!$AB:$AB,"",0)</f>
        <v>3.2217501772379635E-2</v>
      </c>
      <c r="D48" s="42">
        <f>_xlfn.XLOOKUP(B48,'Data&amp;Parsing'!$Q:$Q,'Data&amp;Parsing'!$W:$W,"",0)</f>
        <v>8.1387048605350218E-2</v>
      </c>
      <c r="E48" s="26">
        <f>_xlfn.XLOOKUP($B48,'Data&amp;Parsing'!$Q:$Q,'Data&amp;Parsing'!$O:$O,"",0)</f>
        <v>44316</v>
      </c>
      <c r="F48" s="19" t="str">
        <f t="shared" si="0"/>
        <v>$28.19
$25.92</v>
      </c>
      <c r="G48" s="26">
        <f>_xlfn.XLOOKUP($B48,'Data&amp;Parsing'!$Q:$Q,'Data&amp;Parsing'!$P:$P,"",0)</f>
        <v>44347</v>
      </c>
      <c r="H48" s="30" cm="1">
        <f t="array" ref="H48:AM48">TRANSPOSE(_xlfn.SORTBY(_xlfn._xlws.FILTER('Data&amp;Parsing'!$I:$I,('Data&amp;Parsing'!$D:$D&gt;=$E48)*('Data&amp;Parsing'!$D:$D&lt;=$G48),""),_xlfn.SEQUENCE(ROWS(_xlfn._xlws.FILTER('Data&amp;Parsing'!$I:$I,('Data&amp;Parsing'!$D:$D&gt;=$E48)*('Data&amp;Parsing'!$D:$D&lt;=$G48),""))),-1))</f>
        <v>25.916899999999998</v>
      </c>
      <c r="I48" s="31">
        <v>25.916899999999998</v>
      </c>
      <c r="J48" s="31">
        <v>25.916899999999998</v>
      </c>
      <c r="K48" s="31">
        <v>26.905000000000001</v>
      </c>
      <c r="L48" s="31">
        <v>26.509</v>
      </c>
      <c r="M48" s="31">
        <v>26.4895</v>
      </c>
      <c r="N48" s="31">
        <v>27.310500000000001</v>
      </c>
      <c r="O48" s="31">
        <v>27.4495</v>
      </c>
      <c r="P48" s="31">
        <v>27.4495</v>
      </c>
      <c r="Q48" s="31">
        <v>27.4495</v>
      </c>
      <c r="R48" s="31">
        <v>27.308499999999999</v>
      </c>
      <c r="S48" s="31">
        <v>27.623999999999999</v>
      </c>
      <c r="T48" s="31">
        <v>27.023099999999999</v>
      </c>
      <c r="U48" s="31">
        <v>27.093</v>
      </c>
      <c r="V48" s="31">
        <v>27.422799999999999</v>
      </c>
      <c r="W48" s="31">
        <v>27.422799999999999</v>
      </c>
      <c r="X48" s="31">
        <v>27.422799999999999</v>
      </c>
      <c r="Y48" s="31">
        <v>28.171500000000002</v>
      </c>
      <c r="Z48" s="31">
        <v>28.184999999999999</v>
      </c>
      <c r="AA48" s="31">
        <v>27.736599999999999</v>
      </c>
      <c r="AB48" s="31">
        <v>27.755500000000001</v>
      </c>
      <c r="AC48" s="31">
        <v>27.564499999999999</v>
      </c>
      <c r="AD48" s="31">
        <v>27.564499999999999</v>
      </c>
      <c r="AE48" s="31">
        <v>27.564499999999999</v>
      </c>
      <c r="AF48" s="31">
        <v>27.769500000000001</v>
      </c>
      <c r="AG48" s="31">
        <v>27.998699999999999</v>
      </c>
      <c r="AH48" s="31">
        <v>27.682500000000001</v>
      </c>
      <c r="AI48" s="31">
        <v>27.844000000000001</v>
      </c>
      <c r="AJ48" s="31">
        <v>27.935199999999998</v>
      </c>
      <c r="AK48" s="31">
        <v>27.935199999999998</v>
      </c>
      <c r="AL48" s="31">
        <v>27.935199999999998</v>
      </c>
      <c r="AM48" s="31">
        <v>28.026199999999999</v>
      </c>
      <c r="AN48" s="31"/>
      <c r="AO48" s="31"/>
      <c r="AP48" s="31"/>
      <c r="AQ48" s="31"/>
      <c r="AR48" s="31"/>
      <c r="AS48" s="31"/>
      <c r="AT48" s="31"/>
      <c r="AU48" s="31"/>
      <c r="AV48" s="31"/>
    </row>
    <row r="49" spans="2:48" ht="64.5" customHeight="1" x14ac:dyDescent="0.25">
      <c r="B49" s="24">
        <v>45535</v>
      </c>
      <c r="C49" s="18">
        <f>_xlfn.XLOOKUP(B49,'Data&amp;Parsing'!$Q:$Q,'Data&amp;Parsing'!$AB:$AB,"",0)</f>
        <v>2.9919998681092189E-2</v>
      </c>
      <c r="D49" s="42">
        <f>_xlfn.XLOOKUP(B49,'Data&amp;Parsing'!$Q:$Q,'Data&amp;Parsing'!$W:$W,"",0)</f>
        <v>2.6083004829794695E-2</v>
      </c>
      <c r="E49" s="26">
        <f>_xlfn.XLOOKUP($B49,'Data&amp;Parsing'!$Q:$Q,'Data&amp;Parsing'!$O:$O,"",0)</f>
        <v>45503</v>
      </c>
      <c r="F49" s="19" t="str">
        <f t="shared" si="0"/>
        <v>$29.98
$26.61</v>
      </c>
      <c r="G49" s="26">
        <f>_xlfn.XLOOKUP($B49,'Data&amp;Parsing'!$Q:$Q,'Data&amp;Parsing'!$P:$P,"",0)</f>
        <v>45532</v>
      </c>
      <c r="H49" s="30" cm="1">
        <f t="array" ref="H49:AK49">TRANSPOSE(_xlfn.SORTBY(_xlfn._xlws.FILTER('Data&amp;Parsing'!$I:$I,('Data&amp;Parsing'!$D:$D&gt;=$E49)*('Data&amp;Parsing'!$D:$D&lt;=$G49),""),_xlfn.SEQUENCE(ROWS(_xlfn._xlws.FILTER('Data&amp;Parsing'!$I:$I,('Data&amp;Parsing'!$D:$D&gt;=$E49)*('Data&amp;Parsing'!$D:$D&lt;=$G49),""))),-1))</f>
        <v>28.386299999999999</v>
      </c>
      <c r="I49" s="31">
        <v>29.006499999999999</v>
      </c>
      <c r="J49" s="31">
        <v>28.523499999999999</v>
      </c>
      <c r="K49" s="31">
        <v>28.559699999999999</v>
      </c>
      <c r="L49" s="31">
        <v>28.559699999999999</v>
      </c>
      <c r="M49" s="31">
        <v>28.559699999999999</v>
      </c>
      <c r="N49" s="31">
        <v>27.263999999999999</v>
      </c>
      <c r="O49" s="31">
        <v>26.984200000000001</v>
      </c>
      <c r="P49" s="31">
        <v>26.609500000000001</v>
      </c>
      <c r="Q49" s="31">
        <v>27.544</v>
      </c>
      <c r="R49" s="31">
        <v>27.459199999999999</v>
      </c>
      <c r="S49" s="31">
        <v>27.459199999999999</v>
      </c>
      <c r="T49" s="31">
        <v>27.459199999999999</v>
      </c>
      <c r="U49" s="31">
        <v>27.978000000000002</v>
      </c>
      <c r="V49" s="31">
        <v>27.852799999999998</v>
      </c>
      <c r="W49" s="31">
        <v>27.568899999999999</v>
      </c>
      <c r="X49" s="31">
        <v>28.354600000000001</v>
      </c>
      <c r="Y49" s="31">
        <v>28.979299999999999</v>
      </c>
      <c r="Z49" s="31">
        <v>28.979299999999999</v>
      </c>
      <c r="AA49" s="31">
        <v>28.979299999999999</v>
      </c>
      <c r="AB49" s="31">
        <v>29.449400000000001</v>
      </c>
      <c r="AC49" s="31">
        <v>29.437999999999999</v>
      </c>
      <c r="AD49" s="31">
        <v>29.6</v>
      </c>
      <c r="AE49" s="31">
        <v>28.985499999999998</v>
      </c>
      <c r="AF49" s="31">
        <v>29.8157</v>
      </c>
      <c r="AG49" s="31">
        <v>29.8157</v>
      </c>
      <c r="AH49" s="31">
        <v>29.8157</v>
      </c>
      <c r="AI49" s="31">
        <v>29.903400000000001</v>
      </c>
      <c r="AJ49" s="31">
        <v>29.9757</v>
      </c>
      <c r="AK49" s="31">
        <v>29.1267</v>
      </c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</row>
    <row r="50" spans="2:48" ht="64.5" customHeight="1" x14ac:dyDescent="0.25">
      <c r="B50" s="24">
        <v>45260</v>
      </c>
      <c r="C50" s="18">
        <f>_xlfn.XLOOKUP(B50,'Data&amp;Parsing'!$Q:$Q,'Data&amp;Parsing'!$AB:$AB,"",0)</f>
        <v>2.8060402605282052E-2</v>
      </c>
      <c r="D50" s="42">
        <f>_xlfn.XLOOKUP(B50,'Data&amp;Parsing'!$Q:$Q,'Data&amp;Parsing'!$W:$W,"",0)</f>
        <v>7.2446937524908189E-2</v>
      </c>
      <c r="E50" s="26">
        <f>_xlfn.XLOOKUP($B50,'Data&amp;Parsing'!$Q:$Q,'Data&amp;Parsing'!$O:$O,"",0)</f>
        <v>45229</v>
      </c>
      <c r="F50" s="19" t="str">
        <f t="shared" si="0"/>
        <v>$25.03
$22.27</v>
      </c>
      <c r="G50" s="26">
        <f>_xlfn.XLOOKUP($B50,'Data&amp;Parsing'!$Q:$Q,'Data&amp;Parsing'!$P:$P,"",0)</f>
        <v>45258</v>
      </c>
      <c r="H50" s="30" cm="1">
        <f t="array" ref="H50:AK50">TRANSPOSE(_xlfn.SORTBY(_xlfn._xlws.FILTER('Data&amp;Parsing'!$I:$I,('Data&amp;Parsing'!$D:$D&gt;=$E50)*('Data&amp;Parsing'!$D:$D&lt;=$G50),""),_xlfn.SEQUENCE(ROWS(_xlfn._xlws.FILTER('Data&amp;Parsing'!$I:$I,('Data&amp;Parsing'!$D:$D&gt;=$E50)*('Data&amp;Parsing'!$D:$D&lt;=$G50),""))),-1))</f>
        <v>23.335699999999999</v>
      </c>
      <c r="I50" s="31">
        <v>22.845099999999999</v>
      </c>
      <c r="J50" s="31">
        <v>22.948899999999998</v>
      </c>
      <c r="K50" s="31">
        <v>22.7652</v>
      </c>
      <c r="L50" s="31">
        <v>23.214500000000001</v>
      </c>
      <c r="M50" s="31">
        <v>23.214500000000001</v>
      </c>
      <c r="N50" s="31">
        <v>23.214500000000001</v>
      </c>
      <c r="O50" s="31">
        <v>23.026800000000001</v>
      </c>
      <c r="P50" s="31">
        <v>22.635000000000002</v>
      </c>
      <c r="Q50" s="31">
        <v>22.5593</v>
      </c>
      <c r="R50" s="31">
        <v>22.637699999999999</v>
      </c>
      <c r="S50" s="31">
        <v>22.267499999999998</v>
      </c>
      <c r="T50" s="31">
        <v>22.267499999999998</v>
      </c>
      <c r="U50" s="31">
        <v>22.267499999999998</v>
      </c>
      <c r="V50" s="31">
        <v>22.325800000000001</v>
      </c>
      <c r="W50" s="31">
        <v>23.090900000000001</v>
      </c>
      <c r="X50" s="31">
        <v>23.4421</v>
      </c>
      <c r="Y50" s="31">
        <v>23.747199999999999</v>
      </c>
      <c r="Z50" s="31">
        <v>23.718900000000001</v>
      </c>
      <c r="AA50" s="31">
        <v>23.718900000000001</v>
      </c>
      <c r="AB50" s="31">
        <v>23.718900000000001</v>
      </c>
      <c r="AC50" s="31">
        <v>23.4438</v>
      </c>
      <c r="AD50" s="31">
        <v>23.751899999999999</v>
      </c>
      <c r="AE50" s="31">
        <v>23.631599999999999</v>
      </c>
      <c r="AF50" s="31">
        <v>23.6785</v>
      </c>
      <c r="AG50" s="31">
        <v>24.33</v>
      </c>
      <c r="AH50" s="31">
        <v>24.33</v>
      </c>
      <c r="AI50" s="31">
        <v>24.33</v>
      </c>
      <c r="AJ50" s="31">
        <v>24.649000000000001</v>
      </c>
      <c r="AK50" s="31">
        <v>25.026299999999999</v>
      </c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</row>
    <row r="51" spans="2:48" ht="64.5" customHeight="1" x14ac:dyDescent="0.25">
      <c r="B51" s="24">
        <v>44286</v>
      </c>
      <c r="C51" s="18">
        <f>_xlfn.XLOOKUP(B51,'Data&amp;Parsing'!$Q:$Q,'Data&amp;Parsing'!$AB:$AB,"",0)</f>
        <v>2.6354978502257684E-2</v>
      </c>
      <c r="D51" s="42">
        <f>_xlfn.XLOOKUP(B51,'Data&amp;Parsing'!$Q:$Q,'Data&amp;Parsing'!$W:$W,"",0)</f>
        <v>-7.2086108915735261E-2</v>
      </c>
      <c r="E51" s="26">
        <f>_xlfn.XLOOKUP($B51,'Data&amp;Parsing'!$Q:$Q,'Data&amp;Parsing'!$O:$O,"",0)</f>
        <v>44256</v>
      </c>
      <c r="F51" s="19" t="str">
        <f t="shared" si="0"/>
        <v>$26.76
$24.66</v>
      </c>
      <c r="G51" s="26">
        <f>_xlfn.XLOOKUP($B51,'Data&amp;Parsing'!$Q:$Q,'Data&amp;Parsing'!$P:$P,"",0)</f>
        <v>44284</v>
      </c>
      <c r="H51" s="30" cm="1">
        <f t="array" ref="H51:AJ51">TRANSPOSE(_xlfn.SORTBY(_xlfn._xlws.FILTER('Data&amp;Parsing'!$I:$I,('Data&amp;Parsing'!$D:$D&gt;=$E51)*('Data&amp;Parsing'!$D:$D&lt;=$G51),""),_xlfn.SEQUENCE(ROWS(_xlfn._xlws.FILTER('Data&amp;Parsing'!$I:$I,('Data&amp;Parsing'!$D:$D&gt;=$E51)*('Data&amp;Parsing'!$D:$D&lt;=$G51),""))),-1))</f>
        <v>26.571000000000002</v>
      </c>
      <c r="I51" s="31">
        <v>26.763300000000001</v>
      </c>
      <c r="J51" s="31">
        <v>26.095500000000001</v>
      </c>
      <c r="K51" s="31">
        <v>25.354800000000001</v>
      </c>
      <c r="L51" s="31">
        <v>25.246300000000002</v>
      </c>
      <c r="M51" s="31">
        <v>25.246300000000002</v>
      </c>
      <c r="N51" s="31">
        <v>25.246300000000002</v>
      </c>
      <c r="O51" s="31">
        <v>25.127500000000001</v>
      </c>
      <c r="P51" s="31">
        <v>25.936</v>
      </c>
      <c r="Q51" s="31">
        <v>26.212700000000002</v>
      </c>
      <c r="R51" s="31">
        <v>26.1219</v>
      </c>
      <c r="S51" s="31">
        <v>25.918700000000001</v>
      </c>
      <c r="T51" s="31">
        <v>25.918700000000001</v>
      </c>
      <c r="U51" s="31">
        <v>25.918700000000001</v>
      </c>
      <c r="V51" s="31">
        <v>26.2422</v>
      </c>
      <c r="W51" s="31">
        <v>25.935400000000001</v>
      </c>
      <c r="X51" s="31">
        <v>26.316500000000001</v>
      </c>
      <c r="Y51" s="31">
        <v>26.0718</v>
      </c>
      <c r="Z51" s="31">
        <v>26.246099999999998</v>
      </c>
      <c r="AA51" s="31">
        <v>26.246099999999998</v>
      </c>
      <c r="AB51" s="31">
        <v>26.246099999999998</v>
      </c>
      <c r="AC51" s="31">
        <v>25.750499999999999</v>
      </c>
      <c r="AD51" s="31">
        <v>25.0608</v>
      </c>
      <c r="AE51" s="31">
        <v>25.094799999999999</v>
      </c>
      <c r="AF51" s="31">
        <v>25.061499999999999</v>
      </c>
      <c r="AG51" s="31">
        <v>25.060500000000001</v>
      </c>
      <c r="AH51" s="31">
        <v>25.060500000000001</v>
      </c>
      <c r="AI51" s="31">
        <v>25.060500000000001</v>
      </c>
      <c r="AJ51" s="31">
        <v>24.6556</v>
      </c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</row>
    <row r="52" spans="2:48" ht="64.5" customHeight="1" x14ac:dyDescent="0.25">
      <c r="B52" s="24">
        <v>44620</v>
      </c>
      <c r="C52" s="18">
        <f>_xlfn.XLOOKUP(B52,'Data&amp;Parsing'!$Q:$Q,'Data&amp;Parsing'!$AB:$AB,"",0)</f>
        <v>2.4920403520413453E-2</v>
      </c>
      <c r="D52" s="42">
        <f>_xlfn.XLOOKUP(B52,'Data&amp;Parsing'!$Q:$Q,'Data&amp;Parsing'!$W:$W,"",0)</f>
        <v>7.193199381761986E-2</v>
      </c>
      <c r="E52" s="26">
        <f>_xlfn.XLOOKUP($B52,'Data&amp;Parsing'!$Q:$Q,'Data&amp;Parsing'!$O:$O,"",0)</f>
        <v>44593</v>
      </c>
      <c r="F52" s="19" t="str">
        <f t="shared" si="0"/>
        <v>$24.55
$22.42</v>
      </c>
      <c r="G52" s="26">
        <f>_xlfn.XLOOKUP($B52,'Data&amp;Parsing'!$Q:$Q,'Data&amp;Parsing'!$P:$P,"",0)</f>
        <v>44619</v>
      </c>
      <c r="H52" s="30" cm="1">
        <f t="array" ref="H52:AH52">TRANSPOSE(_xlfn.SORTBY(_xlfn._xlws.FILTER('Data&amp;Parsing'!$I:$I,('Data&amp;Parsing'!$D:$D&gt;=$E52)*('Data&amp;Parsing'!$D:$D&lt;=$G52),""),_xlfn.SEQUENCE(ROWS(_xlfn._xlws.FILTER('Data&amp;Parsing'!$I:$I,('Data&amp;Parsing'!$D:$D&gt;=$E52)*('Data&amp;Parsing'!$D:$D&lt;=$G52),""))),-1))</f>
        <v>22.645</v>
      </c>
      <c r="I52" s="31">
        <v>22.6554</v>
      </c>
      <c r="J52" s="31">
        <v>22.424099999999999</v>
      </c>
      <c r="K52" s="31">
        <v>22.517199999999999</v>
      </c>
      <c r="L52" s="31">
        <v>22.517199999999999</v>
      </c>
      <c r="M52" s="31">
        <v>22.517199999999999</v>
      </c>
      <c r="N52" s="31">
        <v>23.012499999999999</v>
      </c>
      <c r="O52" s="31">
        <v>23.185199999999998</v>
      </c>
      <c r="P52" s="31">
        <v>23.313500000000001</v>
      </c>
      <c r="Q52" s="31">
        <v>23.200099999999999</v>
      </c>
      <c r="R52" s="31">
        <v>23.5852</v>
      </c>
      <c r="S52" s="31">
        <v>23.5852</v>
      </c>
      <c r="T52" s="31">
        <v>23.5852</v>
      </c>
      <c r="U52" s="31">
        <v>23.841999999999999</v>
      </c>
      <c r="V52" s="31">
        <v>23.3645</v>
      </c>
      <c r="W52" s="31">
        <v>23.5975</v>
      </c>
      <c r="X52" s="31">
        <v>23.834800000000001</v>
      </c>
      <c r="Y52" s="31">
        <v>23.922000000000001</v>
      </c>
      <c r="Z52" s="31">
        <v>23.922000000000001</v>
      </c>
      <c r="AA52" s="31">
        <v>23.922000000000001</v>
      </c>
      <c r="AB52" s="31">
        <v>23.8993</v>
      </c>
      <c r="AC52" s="31">
        <v>24.113900000000001</v>
      </c>
      <c r="AD52" s="31">
        <v>24.552</v>
      </c>
      <c r="AE52" s="31">
        <v>24.217500000000001</v>
      </c>
      <c r="AF52" s="31">
        <v>24.273900000000001</v>
      </c>
      <c r="AG52" s="31">
        <v>24.273900000000001</v>
      </c>
      <c r="AH52" s="31">
        <v>24.273900000000001</v>
      </c>
      <c r="AI52" s="31"/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</row>
    <row r="53" spans="2:48" ht="64.5" customHeight="1" x14ac:dyDescent="0.25">
      <c r="B53" s="24">
        <v>45900</v>
      </c>
      <c r="C53" s="18">
        <f>_xlfn.XLOOKUP(B53,'Data&amp;Parsing'!$Q:$Q,'Data&amp;Parsing'!$AB:$AB,"",0)</f>
        <v>2.3671786136520986E-2</v>
      </c>
      <c r="D53" s="42">
        <f>_xlfn.XLOOKUP(B53,'Data&amp;Parsing'!$Q:$Q,'Data&amp;Parsing'!$W:$W,"",0)</f>
        <v>5.1758312192652228E-2</v>
      </c>
      <c r="E53" s="26">
        <f>_xlfn.XLOOKUP($B53,'Data&amp;Parsing'!$Q:$Q,'Data&amp;Parsing'!$O:$O,"",0)</f>
        <v>45868</v>
      </c>
      <c r="F53" s="19" t="str">
        <f t="shared" si="0"/>
        <v>$39.05
$36.71</v>
      </c>
      <c r="G53" s="26">
        <f>_xlfn.XLOOKUP($B53,'Data&amp;Parsing'!$Q:$Q,'Data&amp;Parsing'!$P:$P,"",0)</f>
        <v>45897</v>
      </c>
      <c r="H53" s="30" cm="1">
        <f t="array" ref="H53:AK53">TRANSPOSE(_xlfn.SORTBY(_xlfn._xlws.FILTER('Data&amp;Parsing'!$I:$I,('Data&amp;Parsing'!$D:$D&gt;=$E53)*('Data&amp;Parsing'!$D:$D&lt;=$G53),""),_xlfn.SEQUENCE(ROWS(_xlfn._xlws.FILTER('Data&amp;Parsing'!$I:$I,('Data&amp;Parsing'!$D:$D&gt;=$E53)*('Data&amp;Parsing'!$D:$D&lt;=$G53),""))),-1))</f>
        <v>37.132199999999997</v>
      </c>
      <c r="I53" s="31">
        <v>36.7134</v>
      </c>
      <c r="J53" s="31">
        <v>37.037500000000001</v>
      </c>
      <c r="K53" s="31">
        <v>37.037500000000001</v>
      </c>
      <c r="L53" s="31">
        <v>37.037500000000001</v>
      </c>
      <c r="M53" s="31">
        <v>37.410600000000002</v>
      </c>
      <c r="N53" s="31">
        <v>37.816499999999998</v>
      </c>
      <c r="O53" s="31">
        <v>37.830100000000002</v>
      </c>
      <c r="P53" s="31">
        <v>38.268000000000001</v>
      </c>
      <c r="Q53" s="31">
        <v>38.3444</v>
      </c>
      <c r="R53" s="31">
        <v>38.3444</v>
      </c>
      <c r="S53" s="31">
        <v>38.3444</v>
      </c>
      <c r="T53" s="31">
        <v>37.613900000000001</v>
      </c>
      <c r="U53" s="31">
        <v>37.914299999999997</v>
      </c>
      <c r="V53" s="31">
        <v>38.5045</v>
      </c>
      <c r="W53" s="31">
        <v>38.014499999999998</v>
      </c>
      <c r="X53" s="31">
        <v>38.000999999999998</v>
      </c>
      <c r="Y53" s="31">
        <v>38.000999999999998</v>
      </c>
      <c r="Z53" s="31">
        <v>38.000999999999998</v>
      </c>
      <c r="AA53" s="31">
        <v>38.021299999999997</v>
      </c>
      <c r="AB53" s="31">
        <v>37.392699999999998</v>
      </c>
      <c r="AC53" s="31">
        <v>37.900199999999998</v>
      </c>
      <c r="AD53" s="31">
        <v>38.1462</v>
      </c>
      <c r="AE53" s="31">
        <v>38.888800000000003</v>
      </c>
      <c r="AF53" s="31">
        <v>38.888800000000003</v>
      </c>
      <c r="AG53" s="31">
        <v>38.888800000000003</v>
      </c>
      <c r="AH53" s="31">
        <v>38.5745</v>
      </c>
      <c r="AI53" s="31">
        <v>38.610700000000001</v>
      </c>
      <c r="AJ53" s="31">
        <v>38.598999999999997</v>
      </c>
      <c r="AK53" s="31">
        <v>39.054099999999998</v>
      </c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</row>
    <row r="54" spans="2:48" ht="64.5" customHeight="1" x14ac:dyDescent="0.25">
      <c r="B54" s="24">
        <v>45046</v>
      </c>
      <c r="C54" s="18">
        <f>_xlfn.XLOOKUP(B54,'Data&amp;Parsing'!$Q:$Q,'Data&amp;Parsing'!$AB:$AB,"",0)</f>
        <v>2.2291802615659918E-2</v>
      </c>
      <c r="D54" s="42">
        <f>_xlfn.XLOOKUP(B54,'Data&amp;Parsing'!$Q:$Q,'Data&amp;Parsing'!$W:$W,"",0)</f>
        <v>4.2864912354097943E-2</v>
      </c>
      <c r="E54" s="26">
        <f>_xlfn.XLOOKUP($B54,'Data&amp;Parsing'!$Q:$Q,'Data&amp;Parsing'!$O:$O,"",0)</f>
        <v>45015</v>
      </c>
      <c r="F54" s="19" t="str">
        <f t="shared" si="0"/>
        <v>$25.83
$23.90</v>
      </c>
      <c r="G54" s="26">
        <f>_xlfn.XLOOKUP($B54,'Data&amp;Parsing'!$Q:$Q,'Data&amp;Parsing'!$P:$P,"",0)</f>
        <v>45043</v>
      </c>
      <c r="H54" s="30" cm="1">
        <f t="array" ref="H54:AJ54">TRANSPOSE(_xlfn.SORTBY(_xlfn._xlws.FILTER('Data&amp;Parsing'!$I:$I,('Data&amp;Parsing'!$D:$D&gt;=$E54)*('Data&amp;Parsing'!$D:$D&lt;=$G54),""),_xlfn.SEQUENCE(ROWS(_xlfn._xlws.FILTER('Data&amp;Parsing'!$I:$I,('Data&amp;Parsing'!$D:$D&gt;=$E54)*('Data&amp;Parsing'!$D:$D&lt;=$G54),""))),-1))</f>
        <v>23.902999999999999</v>
      </c>
      <c r="I54" s="31">
        <v>24.099</v>
      </c>
      <c r="J54" s="31">
        <v>24.099</v>
      </c>
      <c r="K54" s="31">
        <v>24.099</v>
      </c>
      <c r="L54" s="31">
        <v>23.984500000000001</v>
      </c>
      <c r="M54" s="31">
        <v>25.005600000000001</v>
      </c>
      <c r="N54" s="31">
        <v>24.941500000000001</v>
      </c>
      <c r="O54" s="31">
        <v>24.979800000000001</v>
      </c>
      <c r="P54" s="31">
        <v>24.978100000000001</v>
      </c>
      <c r="Q54" s="31">
        <v>24.978100000000001</v>
      </c>
      <c r="R54" s="31">
        <v>24.978100000000001</v>
      </c>
      <c r="S54" s="31">
        <v>24.873000000000001</v>
      </c>
      <c r="T54" s="31">
        <v>25.061499999999999</v>
      </c>
      <c r="U54" s="31">
        <v>25.501300000000001</v>
      </c>
      <c r="V54" s="31">
        <v>25.827999999999999</v>
      </c>
      <c r="W54" s="31">
        <v>25.347999999999999</v>
      </c>
      <c r="X54" s="31">
        <v>25.347999999999999</v>
      </c>
      <c r="Y54" s="31">
        <v>25.347999999999999</v>
      </c>
      <c r="Z54" s="31">
        <v>25.033000000000001</v>
      </c>
      <c r="AA54" s="31">
        <v>25.192499999999999</v>
      </c>
      <c r="AB54" s="31">
        <v>25.291499999999999</v>
      </c>
      <c r="AC54" s="31">
        <v>25.290199999999999</v>
      </c>
      <c r="AD54" s="31">
        <v>25.084599999999998</v>
      </c>
      <c r="AE54" s="31">
        <v>25.084599999999998</v>
      </c>
      <c r="AF54" s="31">
        <v>25.084599999999998</v>
      </c>
      <c r="AG54" s="31">
        <v>25.16</v>
      </c>
      <c r="AH54" s="31">
        <v>25.013999999999999</v>
      </c>
      <c r="AI54" s="31">
        <v>24.8812</v>
      </c>
      <c r="AJ54" s="31">
        <v>24.927600000000002</v>
      </c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</row>
    <row r="55" spans="2:48" ht="64.5" customHeight="1" x14ac:dyDescent="0.25">
      <c r="B55" s="24">
        <v>43585</v>
      </c>
      <c r="C55" s="18">
        <f>_xlfn.XLOOKUP(B55,'Data&amp;Parsing'!$Q:$Q,'Data&amp;Parsing'!$AB:$AB,"",0)</f>
        <v>2.1917486550370249E-2</v>
      </c>
      <c r="D55" s="42">
        <f>_xlfn.XLOOKUP(B55,'Data&amp;Parsing'!$Q:$Q,'Data&amp;Parsing'!$W:$W,"",0)</f>
        <v>-2.2026286024221489E-3</v>
      </c>
      <c r="E55" s="26">
        <f>_xlfn.XLOOKUP($B55,'Data&amp;Parsing'!$Q:$Q,'Data&amp;Parsing'!$O:$O,"",0)</f>
        <v>43553</v>
      </c>
      <c r="F55" s="19" t="str">
        <f t="shared" si="0"/>
        <v>$15.25
$14.84</v>
      </c>
      <c r="G55" s="26">
        <f>_xlfn.XLOOKUP($B55,'Data&amp;Parsing'!$Q:$Q,'Data&amp;Parsing'!$P:$P,"",0)</f>
        <v>43583</v>
      </c>
      <c r="H55" s="30" cm="1">
        <f t="array" ref="H55:AL55">TRANSPOSE(_xlfn.SORTBY(_xlfn._xlws.FILTER('Data&amp;Parsing'!$I:$I,('Data&amp;Parsing'!$D:$D&gt;=$E55)*('Data&amp;Parsing'!$D:$D&lt;=$G55),""),_xlfn.SEQUENCE(ROWS(_xlfn._xlws.FILTER('Data&amp;Parsing'!$I:$I,('Data&amp;Parsing'!$D:$D&gt;=$E55)*('Data&amp;Parsing'!$D:$D&lt;=$G55),""))),-1))</f>
        <v>15.1183</v>
      </c>
      <c r="I55" s="31">
        <v>15.1183</v>
      </c>
      <c r="J55" s="31">
        <v>15.1183</v>
      </c>
      <c r="K55" s="31">
        <v>15.106</v>
      </c>
      <c r="L55" s="31">
        <v>15.1203</v>
      </c>
      <c r="M55" s="31">
        <v>15.135300000000001</v>
      </c>
      <c r="N55" s="31">
        <v>15.151</v>
      </c>
      <c r="O55" s="31">
        <v>15.108599999999999</v>
      </c>
      <c r="P55" s="31">
        <v>15.108599999999999</v>
      </c>
      <c r="Q55" s="31">
        <v>15.108599999999999</v>
      </c>
      <c r="R55" s="31">
        <v>15.2485</v>
      </c>
      <c r="S55" s="31">
        <v>15.2218</v>
      </c>
      <c r="T55" s="31">
        <v>15.2395</v>
      </c>
      <c r="U55" s="31">
        <v>14.971299999999999</v>
      </c>
      <c r="V55" s="31">
        <v>14.974299999999999</v>
      </c>
      <c r="W55" s="31">
        <v>14.974299999999999</v>
      </c>
      <c r="X55" s="31">
        <v>14.974299999999999</v>
      </c>
      <c r="Y55" s="31">
        <v>15.0015</v>
      </c>
      <c r="Z55" s="31">
        <v>15.003</v>
      </c>
      <c r="AA55" s="31">
        <v>14.9908</v>
      </c>
      <c r="AB55" s="31">
        <v>15.009</v>
      </c>
      <c r="AC55" s="31">
        <v>15.032</v>
      </c>
      <c r="AD55" s="31">
        <v>15.032</v>
      </c>
      <c r="AE55" s="31">
        <v>15.032</v>
      </c>
      <c r="AF55" s="31">
        <v>15.012</v>
      </c>
      <c r="AG55" s="31">
        <v>14.843500000000001</v>
      </c>
      <c r="AH55" s="31">
        <v>14.946300000000001</v>
      </c>
      <c r="AI55" s="31">
        <v>14.946</v>
      </c>
      <c r="AJ55" s="31">
        <v>15.085000000000001</v>
      </c>
      <c r="AK55" s="31">
        <v>15.085000000000001</v>
      </c>
      <c r="AL55" s="31">
        <v>15.085000000000001</v>
      </c>
      <c r="AM55" s="31"/>
      <c r="AN55" s="31"/>
      <c r="AO55" s="31"/>
      <c r="AP55" s="31"/>
      <c r="AQ55" s="31"/>
      <c r="AR55" s="31"/>
      <c r="AS55" s="31"/>
      <c r="AT55" s="31"/>
      <c r="AU55" s="31"/>
      <c r="AV55" s="31"/>
    </row>
    <row r="56" spans="2:48" ht="64.5" customHeight="1" x14ac:dyDescent="0.25">
      <c r="B56" s="24">
        <v>43799</v>
      </c>
      <c r="C56" s="18">
        <f>_xlfn.XLOOKUP(B56,'Data&amp;Parsing'!$Q:$Q,'Data&amp;Parsing'!$AB:$AB,"",0)</f>
        <v>1.8809889801575469E-2</v>
      </c>
      <c r="D56" s="42">
        <f>_xlfn.XLOOKUP(B56,'Data&amp;Parsing'!$Q:$Q,'Data&amp;Parsing'!$W:$W,"",0)</f>
        <v>-4.6472564389697553E-2</v>
      </c>
      <c r="E56" s="26">
        <f>_xlfn.XLOOKUP($B56,'Data&amp;Parsing'!$Q:$Q,'Data&amp;Parsing'!$O:$O,"",0)</f>
        <v>43768</v>
      </c>
      <c r="F56" s="19" t="str">
        <f t="shared" si="0"/>
        <v>$18.13
$16.77</v>
      </c>
      <c r="G56" s="26">
        <f>_xlfn.XLOOKUP($B56,'Data&amp;Parsing'!$Q:$Q,'Data&amp;Parsing'!$P:$P,"",0)</f>
        <v>43799</v>
      </c>
      <c r="H56" s="30" cm="1">
        <f t="array" ref="H56:AM56">TRANSPOSE(_xlfn.SORTBY(_xlfn._xlws.FILTER('Data&amp;Parsing'!$I:$I,('Data&amp;Parsing'!$D:$D&gt;=$E56)*('Data&amp;Parsing'!$D:$D&lt;=$G56),""),_xlfn.SEQUENCE(ROWS(_xlfn._xlws.FILTER('Data&amp;Parsing'!$I:$I,('Data&amp;Parsing'!$D:$D&gt;=$E56)*('Data&amp;Parsing'!$D:$D&lt;=$G56),""))),-1))</f>
        <v>17.86</v>
      </c>
      <c r="I56" s="31">
        <v>18.1065</v>
      </c>
      <c r="J56" s="31">
        <v>18.13</v>
      </c>
      <c r="K56" s="31">
        <v>18.13</v>
      </c>
      <c r="L56" s="31">
        <v>18.13</v>
      </c>
      <c r="M56" s="31">
        <v>18.057200000000002</v>
      </c>
      <c r="N56" s="31">
        <v>17.578800000000001</v>
      </c>
      <c r="O56" s="31">
        <v>17.636700000000001</v>
      </c>
      <c r="P56" s="31">
        <v>17.108000000000001</v>
      </c>
      <c r="Q56" s="31">
        <v>16.814</v>
      </c>
      <c r="R56" s="31">
        <v>16.814</v>
      </c>
      <c r="S56" s="31">
        <v>16.814</v>
      </c>
      <c r="T56" s="31">
        <v>16.859200000000001</v>
      </c>
      <c r="U56" s="31">
        <v>16.7699</v>
      </c>
      <c r="V56" s="31">
        <v>16.974499999999999</v>
      </c>
      <c r="W56" s="31">
        <v>17.029499999999999</v>
      </c>
      <c r="X56" s="31">
        <v>16.962900000000001</v>
      </c>
      <c r="Y56" s="31">
        <v>16.962900000000001</v>
      </c>
      <c r="Z56" s="31">
        <v>16.962900000000001</v>
      </c>
      <c r="AA56" s="31">
        <v>17.045999999999999</v>
      </c>
      <c r="AB56" s="31">
        <v>17.151</v>
      </c>
      <c r="AC56" s="31">
        <v>17.151</v>
      </c>
      <c r="AD56" s="31">
        <v>17.103999999999999</v>
      </c>
      <c r="AE56" s="31">
        <v>17.021999999999998</v>
      </c>
      <c r="AF56" s="31">
        <v>17.021999999999998</v>
      </c>
      <c r="AG56" s="31">
        <v>17.021999999999998</v>
      </c>
      <c r="AH56" s="31">
        <v>16.89</v>
      </c>
      <c r="AI56" s="31">
        <v>17.076499999999999</v>
      </c>
      <c r="AJ56" s="31">
        <v>16.9635</v>
      </c>
      <c r="AK56" s="31">
        <v>16.920000000000002</v>
      </c>
      <c r="AL56" s="31">
        <v>17.03</v>
      </c>
      <c r="AM56" s="31">
        <v>17.03</v>
      </c>
      <c r="AN56" s="31"/>
      <c r="AO56" s="31"/>
      <c r="AP56" s="31"/>
      <c r="AQ56" s="31"/>
      <c r="AR56" s="31"/>
      <c r="AS56" s="31"/>
      <c r="AT56" s="31"/>
      <c r="AU56" s="31"/>
      <c r="AV56" s="31"/>
    </row>
    <row r="57" spans="2:48" ht="64.5" customHeight="1" x14ac:dyDescent="0.25">
      <c r="B57" s="24">
        <v>44104</v>
      </c>
      <c r="C57" s="18">
        <f>_xlfn.XLOOKUP(B57,'Data&amp;Parsing'!$Q:$Q,'Data&amp;Parsing'!$AB:$AB,"",0)</f>
        <v>1.8176171286449775E-2</v>
      </c>
      <c r="D57" s="42">
        <f>_xlfn.XLOOKUP(B57,'Data&amp;Parsing'!$Q:$Q,'Data&amp;Parsing'!$W:$W,"",0)</f>
        <v>-0.15779232328981541</v>
      </c>
      <c r="E57" s="26">
        <f>_xlfn.XLOOKUP($B57,'Data&amp;Parsing'!$Q:$Q,'Data&amp;Parsing'!$O:$O,"",0)</f>
        <v>44075</v>
      </c>
      <c r="F57" s="19" t="str">
        <f t="shared" si="0"/>
        <v>$28.11
$22.78</v>
      </c>
      <c r="G57" s="26">
        <f>_xlfn.XLOOKUP($B57,'Data&amp;Parsing'!$Q:$Q,'Data&amp;Parsing'!$P:$P,"",0)</f>
        <v>44102</v>
      </c>
      <c r="H57" s="30" cm="1">
        <f t="array" ref="H57:AI57">TRANSPOSE(_xlfn.SORTBY(_xlfn._xlws.FILTER('Data&amp;Parsing'!$I:$I,('Data&amp;Parsing'!$D:$D&gt;=$E57)*('Data&amp;Parsing'!$D:$D&lt;=$G57),""),_xlfn.SEQUENCE(ROWS(_xlfn._xlws.FILTER('Data&amp;Parsing'!$I:$I,('Data&amp;Parsing'!$D:$D&gt;=$E57)*('Data&amp;Parsing'!$D:$D&lt;=$G57),""))),-1))</f>
        <v>28.111000000000001</v>
      </c>
      <c r="I57" s="31">
        <v>27.447500000000002</v>
      </c>
      <c r="J57" s="31">
        <v>26.585999999999999</v>
      </c>
      <c r="K57" s="31">
        <v>26.910499999999999</v>
      </c>
      <c r="L57" s="31">
        <v>26.910499999999999</v>
      </c>
      <c r="M57" s="31">
        <v>26.910499999999999</v>
      </c>
      <c r="N57" s="31">
        <v>26.8322</v>
      </c>
      <c r="O57" s="31">
        <v>26.670500000000001</v>
      </c>
      <c r="P57" s="31">
        <v>26.979800000000001</v>
      </c>
      <c r="Q57" s="31">
        <v>26.877099999999999</v>
      </c>
      <c r="R57" s="31">
        <v>26.73</v>
      </c>
      <c r="S57" s="31">
        <v>26.73</v>
      </c>
      <c r="T57" s="31">
        <v>26.73</v>
      </c>
      <c r="U57" s="31">
        <v>27.123100000000001</v>
      </c>
      <c r="V57" s="31">
        <v>27.138000000000002</v>
      </c>
      <c r="W57" s="31">
        <v>27.159500000000001</v>
      </c>
      <c r="X57" s="31">
        <v>27.0364</v>
      </c>
      <c r="Y57" s="31">
        <v>26.784500000000001</v>
      </c>
      <c r="Z57" s="31">
        <v>26.784500000000001</v>
      </c>
      <c r="AA57" s="31">
        <v>26.784500000000001</v>
      </c>
      <c r="AB57" s="31">
        <v>24.715599999999998</v>
      </c>
      <c r="AC57" s="31">
        <v>24.399000000000001</v>
      </c>
      <c r="AD57" s="31">
        <v>22.778400000000001</v>
      </c>
      <c r="AE57" s="31">
        <v>23.147500000000001</v>
      </c>
      <c r="AF57" s="31">
        <v>22.888500000000001</v>
      </c>
      <c r="AG57" s="31">
        <v>22.888500000000001</v>
      </c>
      <c r="AH57" s="31">
        <v>22.888500000000001</v>
      </c>
      <c r="AI57" s="31">
        <v>23.6753</v>
      </c>
      <c r="AJ57" s="31"/>
      <c r="AK57" s="31"/>
      <c r="AL57" s="31"/>
      <c r="AM57" s="31"/>
      <c r="AN57" s="31"/>
      <c r="AO57" s="31"/>
      <c r="AP57" s="31"/>
      <c r="AQ57" s="31"/>
      <c r="AR57" s="31"/>
      <c r="AS57" s="31"/>
      <c r="AT57" s="31"/>
      <c r="AU57" s="31"/>
      <c r="AV57" s="31"/>
    </row>
    <row r="58" spans="2:48" ht="64.5" customHeight="1" x14ac:dyDescent="0.25">
      <c r="B58" s="24">
        <v>46022</v>
      </c>
      <c r="C58" s="18">
        <f>_xlfn.XLOOKUP(B58,'Data&amp;Parsing'!$Q:$Q,'Data&amp;Parsing'!$AB:$AB,"",0)</f>
        <v>1.779143836763715E-2</v>
      </c>
      <c r="D58" s="42">
        <f>_xlfn.XLOOKUP(B58,'Data&amp;Parsing'!$Q:$Q,'Data&amp;Parsing'!$W:$W,"",0)</f>
        <v>0.36699718912207485</v>
      </c>
      <c r="E58" s="26">
        <f>_xlfn.XLOOKUP($B58,'Data&amp;Parsing'!$Q:$Q,'Data&amp;Parsing'!$O:$O,"",0)</f>
        <v>45992</v>
      </c>
      <c r="F58" s="19" t="str">
        <f t="shared" si="0"/>
        <v>$79.27
$57.14</v>
      </c>
      <c r="G58" s="26">
        <f>_xlfn.XLOOKUP($B58,'Data&amp;Parsing'!$Q:$Q,'Data&amp;Parsing'!$P:$P,"",0)</f>
        <v>46019</v>
      </c>
      <c r="H58" s="30" cm="1">
        <f t="array" ref="H58:AI58">TRANSPOSE(_xlfn.SORTBY(_xlfn._xlws.FILTER('Data&amp;Parsing'!$I:$I,('Data&amp;Parsing'!$D:$D&gt;=$E58)*('Data&amp;Parsing'!$D:$D&lt;=$G58),""),_xlfn.SEQUENCE(ROWS(_xlfn._xlws.FILTER('Data&amp;Parsing'!$I:$I,('Data&amp;Parsing'!$D:$D&gt;=$E58)*('Data&amp;Parsing'!$D:$D&lt;=$G58),""))),-1))</f>
        <v>57.988999999999997</v>
      </c>
      <c r="I58" s="31">
        <v>58.469499999999996</v>
      </c>
      <c r="J58" s="31">
        <v>58.500700000000002</v>
      </c>
      <c r="K58" s="31">
        <v>57.1357</v>
      </c>
      <c r="L58" s="31">
        <v>58.3414</v>
      </c>
      <c r="M58" s="31">
        <v>58.3414</v>
      </c>
      <c r="N58" s="31">
        <v>58.3414</v>
      </c>
      <c r="O58" s="31">
        <v>58.1556</v>
      </c>
      <c r="P58" s="31">
        <v>60.670299999999997</v>
      </c>
      <c r="Q58" s="31">
        <v>61.807400000000001</v>
      </c>
      <c r="R58" s="31">
        <v>63.558599999999998</v>
      </c>
      <c r="S58" s="31">
        <v>61.960799999999999</v>
      </c>
      <c r="T58" s="31">
        <v>61.960799999999999</v>
      </c>
      <c r="U58" s="31">
        <v>61.960799999999999</v>
      </c>
      <c r="V58" s="31">
        <v>64.087599999999995</v>
      </c>
      <c r="W58" s="31">
        <v>63.755699999999997</v>
      </c>
      <c r="X58" s="31">
        <v>66.265500000000003</v>
      </c>
      <c r="Y58" s="31">
        <v>65.473600000000005</v>
      </c>
      <c r="Z58" s="31">
        <v>67.158199999999994</v>
      </c>
      <c r="AA58" s="31">
        <v>67.158199999999994</v>
      </c>
      <c r="AB58" s="31">
        <v>67.158199999999994</v>
      </c>
      <c r="AC58" s="31">
        <v>69.038300000000007</v>
      </c>
      <c r="AD58" s="31">
        <v>71.430000000000007</v>
      </c>
      <c r="AE58" s="31">
        <v>71.87</v>
      </c>
      <c r="AF58" s="31">
        <v>71.87</v>
      </c>
      <c r="AG58" s="31">
        <v>79.270799999999994</v>
      </c>
      <c r="AH58" s="31">
        <v>79.270799999999994</v>
      </c>
      <c r="AI58" s="31">
        <v>79.270799999999994</v>
      </c>
      <c r="AJ58" s="31"/>
      <c r="AK58" s="31"/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</row>
    <row r="59" spans="2:48" ht="64.5" customHeight="1" x14ac:dyDescent="0.25">
      <c r="B59" s="24">
        <v>44227</v>
      </c>
      <c r="C59" s="18">
        <f>_xlfn.XLOOKUP(B59,'Data&amp;Parsing'!$Q:$Q,'Data&amp;Parsing'!$AB:$AB,"",0)</f>
        <v>1.539729246305117E-2</v>
      </c>
      <c r="D59" s="42">
        <f>_xlfn.XLOOKUP(B59,'Data&amp;Parsing'!$Q:$Q,'Data&amp;Parsing'!$W:$W,"",0)</f>
        <v>1.2011144902482222E-2</v>
      </c>
      <c r="E59" s="26">
        <f>_xlfn.XLOOKUP($B59,'Data&amp;Parsing'!$Q:$Q,'Data&amp;Parsing'!$O:$O,"",0)</f>
        <v>44195</v>
      </c>
      <c r="F59" s="19" t="str">
        <f t="shared" si="0"/>
        <v>$27.55
$24.77</v>
      </c>
      <c r="G59" s="26">
        <f>_xlfn.XLOOKUP($B59,'Data&amp;Parsing'!$Q:$Q,'Data&amp;Parsing'!$P:$P,"",0)</f>
        <v>44227</v>
      </c>
      <c r="H59" s="30" cm="1">
        <f t="array" ref="H59:AN59">TRANSPOSE(_xlfn.SORTBY(_xlfn._xlws.FILTER('Data&amp;Parsing'!$I:$I,('Data&amp;Parsing'!$D:$D&gt;=$E59)*('Data&amp;Parsing'!$D:$D&lt;=$G59),""),_xlfn.SEQUENCE(ROWS(_xlfn._xlws.FILTER('Data&amp;Parsing'!$I:$I,('Data&amp;Parsing'!$D:$D&gt;=$E59)*('Data&amp;Parsing'!$D:$D&lt;=$G59),""))),-1))</f>
        <v>26.666899999999998</v>
      </c>
      <c r="I59" s="31">
        <v>26.4023</v>
      </c>
      <c r="J59" s="31">
        <v>26.4011</v>
      </c>
      <c r="K59" s="31">
        <v>26.4011</v>
      </c>
      <c r="L59" s="31">
        <v>26.4011</v>
      </c>
      <c r="M59" s="31">
        <v>27.234999999999999</v>
      </c>
      <c r="N59" s="31">
        <v>27.552499999999998</v>
      </c>
      <c r="O59" s="31">
        <v>27.29</v>
      </c>
      <c r="P59" s="31">
        <v>27.140699999999999</v>
      </c>
      <c r="Q59" s="31">
        <v>25.423400000000001</v>
      </c>
      <c r="R59" s="31">
        <v>25.423400000000001</v>
      </c>
      <c r="S59" s="31">
        <v>25.423400000000001</v>
      </c>
      <c r="T59" s="31">
        <v>24.912500000000001</v>
      </c>
      <c r="U59" s="31">
        <v>25.559699999999999</v>
      </c>
      <c r="V59" s="31">
        <v>25.2225</v>
      </c>
      <c r="W59" s="31">
        <v>25.519200000000001</v>
      </c>
      <c r="X59" s="31">
        <v>24.769300000000001</v>
      </c>
      <c r="Y59" s="31">
        <v>24.769300000000001</v>
      </c>
      <c r="Z59" s="31">
        <v>24.769300000000001</v>
      </c>
      <c r="AA59" s="31">
        <v>25.354399999999998</v>
      </c>
      <c r="AB59" s="31">
        <v>25.224900000000002</v>
      </c>
      <c r="AC59" s="31">
        <v>25.842500000000001</v>
      </c>
      <c r="AD59" s="31">
        <v>25.936499999999999</v>
      </c>
      <c r="AE59" s="31">
        <v>25.493500000000001</v>
      </c>
      <c r="AF59" s="31">
        <v>25.493500000000001</v>
      </c>
      <c r="AG59" s="31">
        <v>25.493500000000001</v>
      </c>
      <c r="AH59" s="31">
        <v>25.3475</v>
      </c>
      <c r="AI59" s="31">
        <v>25.469899999999999</v>
      </c>
      <c r="AJ59" s="31">
        <v>25.2666</v>
      </c>
      <c r="AK59" s="31">
        <v>26.502500000000001</v>
      </c>
      <c r="AL59" s="31">
        <v>26.987200000000001</v>
      </c>
      <c r="AM59" s="31">
        <v>26.987200000000001</v>
      </c>
      <c r="AN59" s="31">
        <v>26.987200000000001</v>
      </c>
      <c r="AO59" s="31"/>
      <c r="AP59" s="31"/>
      <c r="AQ59" s="31"/>
      <c r="AR59" s="31"/>
      <c r="AS59" s="31"/>
      <c r="AT59" s="31"/>
      <c r="AU59" s="31"/>
      <c r="AV59" s="31"/>
    </row>
    <row r="60" spans="2:48" ht="64.5" customHeight="1" x14ac:dyDescent="0.25">
      <c r="B60" s="24">
        <v>45930</v>
      </c>
      <c r="C60" s="18">
        <f>_xlfn.XLOOKUP(B60,'Data&amp;Parsing'!$Q:$Q,'Data&amp;Parsing'!$AB:$AB,"",0)</f>
        <v>1.5286797038928561E-2</v>
      </c>
      <c r="D60" s="42">
        <f>_xlfn.XLOOKUP(B60,'Data&amp;Parsing'!$Q:$Q,'Data&amp;Parsing'!$W:$W,"",0)</f>
        <v>0.17440060021803222</v>
      </c>
      <c r="E60" s="26">
        <f>_xlfn.XLOOKUP($B60,'Data&amp;Parsing'!$Q:$Q,'Data&amp;Parsing'!$O:$O,"",0)</f>
        <v>45898</v>
      </c>
      <c r="F60" s="19" t="str">
        <f t="shared" si="0"/>
        <v>$46.93
$39.72</v>
      </c>
      <c r="G60" s="26">
        <f>_xlfn.XLOOKUP($B60,'Data&amp;Parsing'!$Q:$Q,'Data&amp;Parsing'!$P:$P,"",0)</f>
        <v>45930</v>
      </c>
      <c r="H60" s="30" cm="1">
        <f t="array" ref="H60:AN60">TRANSPOSE(_xlfn.SORTBY(_xlfn._xlws.FILTER('Data&amp;Parsing'!$I:$I,('Data&amp;Parsing'!$D:$D&gt;=$E60)*('Data&amp;Parsing'!$D:$D&lt;=$G60),""),_xlfn.SEQUENCE(ROWS(_xlfn._xlws.FILTER('Data&amp;Parsing'!$I:$I,('Data&amp;Parsing'!$D:$D&gt;=$E60)*('Data&amp;Parsing'!$D:$D&lt;=$G60),""))),-1))</f>
        <v>39.718899999999998</v>
      </c>
      <c r="I60" s="31">
        <v>39.718899999999998</v>
      </c>
      <c r="J60" s="31">
        <v>39.718899999999998</v>
      </c>
      <c r="K60" s="31">
        <v>40.6965</v>
      </c>
      <c r="L60" s="31">
        <v>40.8825</v>
      </c>
      <c r="M60" s="31">
        <v>41.210299999999997</v>
      </c>
      <c r="N60" s="31">
        <v>40.674700000000001</v>
      </c>
      <c r="O60" s="31">
        <v>41.004199999999997</v>
      </c>
      <c r="P60" s="31">
        <v>41.004199999999997</v>
      </c>
      <c r="Q60" s="31">
        <v>41.004199999999997</v>
      </c>
      <c r="R60" s="31">
        <v>41.353999999999999</v>
      </c>
      <c r="S60" s="31">
        <v>40.874000000000002</v>
      </c>
      <c r="T60" s="31">
        <v>41.171999999999997</v>
      </c>
      <c r="U60" s="31">
        <v>41.5578</v>
      </c>
      <c r="V60" s="31">
        <v>42.186599999999999</v>
      </c>
      <c r="W60" s="31">
        <v>42.186599999999999</v>
      </c>
      <c r="X60" s="31">
        <v>42.186599999999999</v>
      </c>
      <c r="Y60" s="31">
        <v>42.680599999999998</v>
      </c>
      <c r="Z60" s="31">
        <v>42.563899999999997</v>
      </c>
      <c r="AA60" s="31">
        <v>41.674900000000001</v>
      </c>
      <c r="AB60" s="31">
        <v>41.826900000000002</v>
      </c>
      <c r="AC60" s="31">
        <v>43.084099999999999</v>
      </c>
      <c r="AD60" s="31">
        <v>43.084099999999999</v>
      </c>
      <c r="AE60" s="31">
        <v>43.084099999999999</v>
      </c>
      <c r="AF60" s="31">
        <v>44.061700000000002</v>
      </c>
      <c r="AG60" s="31">
        <v>44.025300000000001</v>
      </c>
      <c r="AH60" s="31">
        <v>43.917900000000003</v>
      </c>
      <c r="AI60" s="31">
        <v>45.183399999999999</v>
      </c>
      <c r="AJ60" s="31">
        <v>46.080300000000001</v>
      </c>
      <c r="AK60" s="31">
        <v>46.080300000000001</v>
      </c>
      <c r="AL60" s="31">
        <v>46.080300000000001</v>
      </c>
      <c r="AM60" s="31">
        <v>46.93</v>
      </c>
      <c r="AN60" s="31">
        <v>46.645899999999997</v>
      </c>
      <c r="AO60" s="31"/>
      <c r="AP60" s="31"/>
      <c r="AQ60" s="31"/>
      <c r="AR60" s="31"/>
      <c r="AS60" s="31"/>
      <c r="AT60" s="31"/>
      <c r="AU60" s="31"/>
      <c r="AV60" s="31"/>
    </row>
    <row r="61" spans="2:48" ht="64.5" customHeight="1" x14ac:dyDescent="0.25">
      <c r="B61" s="24">
        <v>43677</v>
      </c>
      <c r="C61" s="18">
        <f>_xlfn.XLOOKUP(B61,'Data&amp;Parsing'!$Q:$Q,'Data&amp;Parsing'!$AB:$AB,"",0)</f>
        <v>1.3487336399954579E-2</v>
      </c>
      <c r="D61" s="42">
        <f>_xlfn.XLOOKUP(B61,'Data&amp;Parsing'!$Q:$Q,'Data&amp;Parsing'!$W:$W,"",0)</f>
        <v>7.391878507758351E-2</v>
      </c>
      <c r="E61" s="26">
        <f>_xlfn.XLOOKUP($B61,'Data&amp;Parsing'!$Q:$Q,'Data&amp;Parsing'!$O:$O,"",0)</f>
        <v>43647</v>
      </c>
      <c r="F61" s="19" t="str">
        <f t="shared" si="0"/>
        <v>$16.60
$15.00</v>
      </c>
      <c r="G61" s="26">
        <f>_xlfn.XLOOKUP($B61,'Data&amp;Parsing'!$Q:$Q,'Data&amp;Parsing'!$P:$P,"",0)</f>
        <v>43677</v>
      </c>
      <c r="H61" s="30" cm="1">
        <f t="array" ref="H61:AL61">TRANSPOSE(_xlfn.SORTBY(_xlfn._xlws.FILTER('Data&amp;Parsing'!$I:$I,('Data&amp;Parsing'!$D:$D&gt;=$E61)*('Data&amp;Parsing'!$D:$D&lt;=$G61),""),_xlfn.SEQUENCE(ROWS(_xlfn._xlws.FILTER('Data&amp;Parsing'!$I:$I,('Data&amp;Parsing'!$D:$D&gt;=$E61)*('Data&amp;Parsing'!$D:$D&lt;=$G61),""))),-1))</f>
        <v>15.145</v>
      </c>
      <c r="I61" s="31">
        <v>15.3165</v>
      </c>
      <c r="J61" s="31">
        <v>15.305</v>
      </c>
      <c r="K61" s="31">
        <v>15.287100000000001</v>
      </c>
      <c r="L61" s="31">
        <v>14.998799999999999</v>
      </c>
      <c r="M61" s="31">
        <v>14.998799999999999</v>
      </c>
      <c r="N61" s="31">
        <v>14.998799999999999</v>
      </c>
      <c r="O61" s="31">
        <v>15.032</v>
      </c>
      <c r="P61" s="31">
        <v>15.106999999999999</v>
      </c>
      <c r="Q61" s="31">
        <v>15.241199999999999</v>
      </c>
      <c r="R61" s="31">
        <v>15.122</v>
      </c>
      <c r="S61" s="31">
        <v>15.219200000000001</v>
      </c>
      <c r="T61" s="31">
        <v>15.219200000000001</v>
      </c>
      <c r="U61" s="31">
        <v>15.219200000000001</v>
      </c>
      <c r="V61" s="31">
        <v>15.383699999999999</v>
      </c>
      <c r="W61" s="31">
        <v>15.558999999999999</v>
      </c>
      <c r="X61" s="31">
        <v>15.968</v>
      </c>
      <c r="Y61" s="31">
        <v>16.350000000000001</v>
      </c>
      <c r="Z61" s="31">
        <v>16.198799999999999</v>
      </c>
      <c r="AA61" s="31">
        <v>16.198799999999999</v>
      </c>
      <c r="AB61" s="31">
        <v>16.198799999999999</v>
      </c>
      <c r="AC61" s="31">
        <v>16.363199999999999</v>
      </c>
      <c r="AD61" s="31">
        <v>16.405000000000001</v>
      </c>
      <c r="AE61" s="31">
        <v>16.602</v>
      </c>
      <c r="AF61" s="31">
        <v>16.411999999999999</v>
      </c>
      <c r="AG61" s="31">
        <v>16.398900000000001</v>
      </c>
      <c r="AH61" s="31">
        <v>16.398900000000001</v>
      </c>
      <c r="AI61" s="31">
        <v>16.398900000000001</v>
      </c>
      <c r="AJ61" s="31">
        <v>16.458500000000001</v>
      </c>
      <c r="AK61" s="31">
        <v>16.569500000000001</v>
      </c>
      <c r="AL61" s="31">
        <v>16.264500000000002</v>
      </c>
      <c r="AM61" s="31"/>
      <c r="AN61" s="31"/>
      <c r="AO61" s="31"/>
      <c r="AP61" s="31"/>
      <c r="AQ61" s="31"/>
      <c r="AR61" s="31"/>
      <c r="AS61" s="31"/>
      <c r="AT61" s="31"/>
      <c r="AU61" s="31"/>
      <c r="AV61" s="31"/>
    </row>
    <row r="62" spans="2:48" ht="64.5" customHeight="1" x14ac:dyDescent="0.25">
      <c r="B62" s="24">
        <v>44255</v>
      </c>
      <c r="C62" s="18">
        <f>_xlfn.XLOOKUP(B62,'Data&amp;Parsing'!$Q:$Q,'Data&amp;Parsing'!$AB:$AB,"",0)</f>
        <v>1.2342223827393467E-2</v>
      </c>
      <c r="D62" s="42">
        <f>_xlfn.XLOOKUP(B62,'Data&amp;Parsing'!$Q:$Q,'Data&amp;Parsing'!$W:$W,"",0)</f>
        <v>-8.2054282911381532E-2</v>
      </c>
      <c r="E62" s="26">
        <f>_xlfn.XLOOKUP($B62,'Data&amp;Parsing'!$Q:$Q,'Data&amp;Parsing'!$O:$O,"",0)</f>
        <v>44228</v>
      </c>
      <c r="F62" s="19" t="str">
        <f t="shared" si="0"/>
        <v>$29.05
$26.35</v>
      </c>
      <c r="G62" s="26">
        <f>_xlfn.XLOOKUP($B62,'Data&amp;Parsing'!$Q:$Q,'Data&amp;Parsing'!$P:$P,"",0)</f>
        <v>44255</v>
      </c>
      <c r="H62" s="30" cm="1">
        <f t="array" ref="H62:AI62">TRANSPOSE(_xlfn.SORTBY(_xlfn._xlws.FILTER('Data&amp;Parsing'!$I:$I,('Data&amp;Parsing'!$D:$D&gt;=$E62)*('Data&amp;Parsing'!$D:$D&lt;=$G62),""),_xlfn.SEQUENCE(ROWS(_xlfn._xlws.FILTER('Data&amp;Parsing'!$I:$I,('Data&amp;Parsing'!$D:$D&gt;=$E62)*('Data&amp;Parsing'!$D:$D&lt;=$G62),""))),-1))</f>
        <v>29.051500000000001</v>
      </c>
      <c r="I62" s="31">
        <v>26.6814</v>
      </c>
      <c r="J62" s="31">
        <v>26.891500000000001</v>
      </c>
      <c r="K62" s="31">
        <v>26.351600000000001</v>
      </c>
      <c r="L62" s="31">
        <v>26.920500000000001</v>
      </c>
      <c r="M62" s="31">
        <v>26.920500000000001</v>
      </c>
      <c r="N62" s="31">
        <v>26.920500000000001</v>
      </c>
      <c r="O62" s="31">
        <v>27.272500000000001</v>
      </c>
      <c r="P62" s="31">
        <v>27.267399999999999</v>
      </c>
      <c r="Q62" s="31">
        <v>27.026599999999998</v>
      </c>
      <c r="R62" s="31">
        <v>26.982399999999998</v>
      </c>
      <c r="S62" s="31">
        <v>27.36</v>
      </c>
      <c r="T62" s="31">
        <v>27.36</v>
      </c>
      <c r="U62" s="31">
        <v>27.36</v>
      </c>
      <c r="V62" s="31">
        <v>27.617599999999999</v>
      </c>
      <c r="W62" s="31">
        <v>27.242999999999999</v>
      </c>
      <c r="X62" s="31">
        <v>27.382899999999999</v>
      </c>
      <c r="Y62" s="31">
        <v>27.033300000000001</v>
      </c>
      <c r="Z62" s="31">
        <v>27.289899999999999</v>
      </c>
      <c r="AA62" s="31">
        <v>27.289899999999999</v>
      </c>
      <c r="AB62" s="31">
        <v>27.289899999999999</v>
      </c>
      <c r="AC62" s="31">
        <v>28.137899999999998</v>
      </c>
      <c r="AD62" s="31">
        <v>27.6737</v>
      </c>
      <c r="AE62" s="31">
        <v>27.9528</v>
      </c>
      <c r="AF62" s="31">
        <v>27.425799999999999</v>
      </c>
      <c r="AG62" s="31">
        <v>26.6677</v>
      </c>
      <c r="AH62" s="31">
        <v>26.6677</v>
      </c>
      <c r="AI62" s="31">
        <v>26.6677</v>
      </c>
      <c r="AJ62" s="31"/>
      <c r="AK62" s="31"/>
      <c r="AL62" s="31"/>
      <c r="AM62" s="31"/>
      <c r="AN62" s="31"/>
      <c r="AO62" s="31"/>
      <c r="AP62" s="31"/>
      <c r="AQ62" s="31"/>
      <c r="AR62" s="31"/>
      <c r="AS62" s="31"/>
      <c r="AT62" s="31"/>
      <c r="AU62" s="31"/>
      <c r="AV62" s="31"/>
    </row>
    <row r="63" spans="2:48" ht="64.5" customHeight="1" x14ac:dyDescent="0.25">
      <c r="B63" s="24">
        <v>44530</v>
      </c>
      <c r="C63" s="18">
        <f>_xlfn.XLOOKUP(B63,'Data&amp;Parsing'!$Q:$Q,'Data&amp;Parsing'!$AB:$AB,"",0)</f>
        <v>1.1883746707661994E-2</v>
      </c>
      <c r="D63" s="42">
        <f>_xlfn.XLOOKUP(B63,'Data&amp;Parsing'!$Q:$Q,'Data&amp;Parsing'!$W:$W,"",0)</f>
        <v>-3.6973112354176607E-2</v>
      </c>
      <c r="E63" s="26">
        <f>_xlfn.XLOOKUP($B63,'Data&amp;Parsing'!$Q:$Q,'Data&amp;Parsing'!$O:$O,"",0)</f>
        <v>44501</v>
      </c>
      <c r="F63" s="19" t="str">
        <f t="shared" si="0"/>
        <v>$25.32
$23.16</v>
      </c>
      <c r="G63" s="26">
        <f>_xlfn.XLOOKUP($B63,'Data&amp;Parsing'!$Q:$Q,'Data&amp;Parsing'!$P:$P,"",0)</f>
        <v>44528</v>
      </c>
      <c r="H63" s="30" cm="1">
        <f t="array" ref="H63:AI63">TRANSPOSE(_xlfn.SORTBY(_xlfn._xlws.FILTER('Data&amp;Parsing'!$I:$I,('Data&amp;Parsing'!$D:$D&gt;=$E63)*('Data&amp;Parsing'!$D:$D&lt;=$G63),""),_xlfn.SEQUENCE(ROWS(_xlfn._xlws.FILTER('Data&amp;Parsing'!$I:$I,('Data&amp;Parsing'!$D:$D&gt;=$E63)*('Data&amp;Parsing'!$D:$D&lt;=$G63),""))),-1))</f>
        <v>24.044499999999999</v>
      </c>
      <c r="I63" s="31">
        <v>23.536899999999999</v>
      </c>
      <c r="J63" s="31">
        <v>23.519100000000002</v>
      </c>
      <c r="K63" s="31">
        <v>23.795500000000001</v>
      </c>
      <c r="L63" s="31">
        <v>24.16</v>
      </c>
      <c r="M63" s="31">
        <v>24.16</v>
      </c>
      <c r="N63" s="31">
        <v>24.16</v>
      </c>
      <c r="O63" s="31">
        <v>24.459499999999998</v>
      </c>
      <c r="P63" s="31">
        <v>24.3064</v>
      </c>
      <c r="Q63" s="31">
        <v>24.638999999999999</v>
      </c>
      <c r="R63" s="31">
        <v>25.256499999999999</v>
      </c>
      <c r="S63" s="31">
        <v>25.317599999999999</v>
      </c>
      <c r="T63" s="31">
        <v>25.317599999999999</v>
      </c>
      <c r="U63" s="31">
        <v>25.317599999999999</v>
      </c>
      <c r="V63" s="31">
        <v>25.063099999999999</v>
      </c>
      <c r="W63" s="31">
        <v>24.834099999999999</v>
      </c>
      <c r="X63" s="31">
        <v>25.085799999999999</v>
      </c>
      <c r="Y63" s="31">
        <v>24.8048</v>
      </c>
      <c r="Z63" s="31">
        <v>24.618500000000001</v>
      </c>
      <c r="AA63" s="31">
        <v>24.618500000000001</v>
      </c>
      <c r="AB63" s="31">
        <v>24.618500000000001</v>
      </c>
      <c r="AC63" s="31">
        <v>24.181799999999999</v>
      </c>
      <c r="AD63" s="31">
        <v>23.658999999999999</v>
      </c>
      <c r="AE63" s="31">
        <v>23.552</v>
      </c>
      <c r="AF63" s="31">
        <v>23.599499999999999</v>
      </c>
      <c r="AG63" s="31">
        <v>23.1555</v>
      </c>
      <c r="AH63" s="31">
        <v>23.1555</v>
      </c>
      <c r="AI63" s="31">
        <v>23.1555</v>
      </c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</row>
    <row r="64" spans="2:48" ht="64.5" customHeight="1" x14ac:dyDescent="0.25">
      <c r="B64" s="24">
        <v>44165</v>
      </c>
      <c r="C64" s="18">
        <f>_xlfn.XLOOKUP(B64,'Data&amp;Parsing'!$Q:$Q,'Data&amp;Parsing'!$AB:$AB,"",0)</f>
        <v>9.1370089111516058E-3</v>
      </c>
      <c r="D64" s="42">
        <f>_xlfn.XLOOKUP(B64,'Data&amp;Parsing'!$Q:$Q,'Data&amp;Parsing'!$W:$W,"",0)</f>
        <v>-2.9434400326762394E-2</v>
      </c>
      <c r="E64" s="26">
        <f>_xlfn.XLOOKUP($B64,'Data&amp;Parsing'!$Q:$Q,'Data&amp;Parsing'!$O:$O,"",0)</f>
        <v>44133</v>
      </c>
      <c r="F64" s="19" t="str">
        <f t="shared" si="0"/>
        <v>$25.61
$22.57</v>
      </c>
      <c r="G64" s="26">
        <f>_xlfn.XLOOKUP($B64,'Data&amp;Parsing'!$Q:$Q,'Data&amp;Parsing'!$P:$P,"",0)</f>
        <v>44164</v>
      </c>
      <c r="H64" s="30" cm="1">
        <f t="array" ref="H64:AM64">TRANSPOSE(_xlfn.SORTBY(_xlfn._xlws.FILTER('Data&amp;Parsing'!$I:$I,('Data&amp;Parsing'!$D:$D&gt;=$E64)*('Data&amp;Parsing'!$D:$D&lt;=$G64),""),_xlfn.SEQUENCE(ROWS(_xlfn._xlws.FILTER('Data&amp;Parsing'!$I:$I,('Data&amp;Parsing'!$D:$D&gt;=$E64)*('Data&amp;Parsing'!$D:$D&lt;=$G64),""))),-1))</f>
        <v>23.258500000000002</v>
      </c>
      <c r="I64" s="31">
        <v>23.656700000000001</v>
      </c>
      <c r="J64" s="31">
        <v>23.656700000000001</v>
      </c>
      <c r="K64" s="31">
        <v>23.656700000000001</v>
      </c>
      <c r="L64" s="31">
        <v>24.088999999999999</v>
      </c>
      <c r="M64" s="31">
        <v>24.2258</v>
      </c>
      <c r="N64" s="31">
        <v>23.9011</v>
      </c>
      <c r="O64" s="31">
        <v>25.373999999999999</v>
      </c>
      <c r="P64" s="31">
        <v>25.611999999999998</v>
      </c>
      <c r="Q64" s="31">
        <v>25.611999999999998</v>
      </c>
      <c r="R64" s="31">
        <v>25.611999999999998</v>
      </c>
      <c r="S64" s="31">
        <v>24.106000000000002</v>
      </c>
      <c r="T64" s="31">
        <v>24.234000000000002</v>
      </c>
      <c r="U64" s="31">
        <v>24.277799999999999</v>
      </c>
      <c r="V64" s="31">
        <v>24.2818</v>
      </c>
      <c r="W64" s="31">
        <v>24.67</v>
      </c>
      <c r="X64" s="31">
        <v>24.67</v>
      </c>
      <c r="Y64" s="31">
        <v>24.67</v>
      </c>
      <c r="Z64" s="31">
        <v>24.770499999999998</v>
      </c>
      <c r="AA64" s="31">
        <v>24.491</v>
      </c>
      <c r="AB64" s="31">
        <v>24.336500000000001</v>
      </c>
      <c r="AC64" s="31">
        <v>24.0519</v>
      </c>
      <c r="AD64" s="31">
        <v>24.175899999999999</v>
      </c>
      <c r="AE64" s="31">
        <v>24.175899999999999</v>
      </c>
      <c r="AF64" s="31">
        <v>24.175899999999999</v>
      </c>
      <c r="AG64" s="31">
        <v>23.595700000000001</v>
      </c>
      <c r="AH64" s="31">
        <v>23.268999999999998</v>
      </c>
      <c r="AI64" s="31">
        <v>23.3568</v>
      </c>
      <c r="AJ64" s="31">
        <v>23.4193</v>
      </c>
      <c r="AK64" s="31">
        <v>22.573899999999998</v>
      </c>
      <c r="AL64" s="31">
        <v>22.573899999999998</v>
      </c>
      <c r="AM64" s="31">
        <v>22.573899999999998</v>
      </c>
      <c r="AN64" s="31"/>
      <c r="AO64" s="31"/>
      <c r="AP64" s="31"/>
      <c r="AQ64" s="31"/>
      <c r="AR64" s="31"/>
      <c r="AS64" s="31"/>
      <c r="AT64" s="31"/>
      <c r="AU64" s="31"/>
      <c r="AV64" s="31"/>
    </row>
    <row r="65" spans="2:48" ht="64.5" customHeight="1" x14ac:dyDescent="0.25">
      <c r="B65" s="24">
        <v>45869</v>
      </c>
      <c r="C65" s="18">
        <f>_xlfn.XLOOKUP(B65,'Data&amp;Parsing'!$Q:$Q,'Data&amp;Parsing'!$AB:$AB,"",0)</f>
        <v>8.2264867419593289E-3</v>
      </c>
      <c r="D65" s="42">
        <f>_xlfn.XLOOKUP(B65,'Data&amp;Parsing'!$Q:$Q,'Data&amp;Parsing'!$W:$W,"",0)</f>
        <v>5.8117830814136968E-2</v>
      </c>
      <c r="E65" s="26">
        <f>_xlfn.XLOOKUP($B65,'Data&amp;Parsing'!$Q:$Q,'Data&amp;Parsing'!$O:$O,"",0)</f>
        <v>45838</v>
      </c>
      <c r="F65" s="19" t="str">
        <f t="shared" si="0"/>
        <v>$39.29
$36.04</v>
      </c>
      <c r="G65" s="26">
        <f>_xlfn.XLOOKUP($B65,'Data&amp;Parsing'!$Q:$Q,'Data&amp;Parsing'!$P:$P,"",0)</f>
        <v>45867</v>
      </c>
      <c r="H65" s="30" cm="1">
        <f t="array" ref="H65:AK65">TRANSPOSE(_xlfn.SORTBY(_xlfn._xlws.FILTER('Data&amp;Parsing'!$I:$I,('Data&amp;Parsing'!$D:$D&gt;=$E65)*('Data&amp;Parsing'!$D:$D&lt;=$G65),""),_xlfn.SEQUENCE(ROWS(_xlfn._xlws.FILTER('Data&amp;Parsing'!$I:$I,('Data&amp;Parsing'!$D:$D&gt;=$E65)*('Data&amp;Parsing'!$D:$D&lt;=$G65),""))),-1))</f>
        <v>36.109400000000001</v>
      </c>
      <c r="I65" s="31">
        <v>36.036000000000001</v>
      </c>
      <c r="J65" s="31">
        <v>36.551499999999997</v>
      </c>
      <c r="K65" s="31">
        <v>36.841900000000003</v>
      </c>
      <c r="L65" s="31">
        <v>36.9313</v>
      </c>
      <c r="M65" s="31">
        <v>36.9313</v>
      </c>
      <c r="N65" s="31">
        <v>36.9313</v>
      </c>
      <c r="O65" s="31">
        <v>36.768999999999998</v>
      </c>
      <c r="P65" s="31">
        <v>36.762300000000003</v>
      </c>
      <c r="Q65" s="31">
        <v>36.3889</v>
      </c>
      <c r="R65" s="31">
        <v>37.002800000000001</v>
      </c>
      <c r="S65" s="31">
        <v>38.415399999999998</v>
      </c>
      <c r="T65" s="31">
        <v>38.415399999999998</v>
      </c>
      <c r="U65" s="31">
        <v>38.415399999999998</v>
      </c>
      <c r="V65" s="31">
        <v>38.1374</v>
      </c>
      <c r="W65" s="31">
        <v>37.706499999999998</v>
      </c>
      <c r="X65" s="31">
        <v>37.9101</v>
      </c>
      <c r="Y65" s="31">
        <v>38.142299999999999</v>
      </c>
      <c r="Z65" s="31">
        <v>38.174999999999997</v>
      </c>
      <c r="AA65" s="31">
        <v>38.174999999999997</v>
      </c>
      <c r="AB65" s="31">
        <v>38.174999999999997</v>
      </c>
      <c r="AC65" s="31">
        <v>38.930199999999999</v>
      </c>
      <c r="AD65" s="31">
        <v>39.292499999999997</v>
      </c>
      <c r="AE65" s="31">
        <v>39.265599999999999</v>
      </c>
      <c r="AF65" s="31">
        <v>39.067999999999998</v>
      </c>
      <c r="AG65" s="31">
        <v>38.159999999999997</v>
      </c>
      <c r="AH65" s="31">
        <v>38.159999999999997</v>
      </c>
      <c r="AI65" s="31">
        <v>38.159999999999997</v>
      </c>
      <c r="AJ65" s="31">
        <v>38.168700000000001</v>
      </c>
      <c r="AK65" s="31">
        <v>38.207999999999998</v>
      </c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</row>
    <row r="66" spans="2:48" ht="64.5" customHeight="1" x14ac:dyDescent="0.25">
      <c r="B66" s="24">
        <v>43646</v>
      </c>
      <c r="C66" s="18">
        <f>_xlfn.XLOOKUP(B66,'Data&amp;Parsing'!$Q:$Q,'Data&amp;Parsing'!$AB:$AB,"",0)</f>
        <v>6.3937616486680832E-3</v>
      </c>
      <c r="D66" s="42">
        <f>_xlfn.XLOOKUP(B66,'Data&amp;Parsing'!$Q:$Q,'Data&amp;Parsing'!$W:$W,"",0)</f>
        <v>6.1661640844338152E-2</v>
      </c>
      <c r="E66" s="26">
        <f>_xlfn.XLOOKUP($B66,'Data&amp;Parsing'!$Q:$Q,'Data&amp;Parsing'!$O:$O,"",0)</f>
        <v>43614</v>
      </c>
      <c r="F66" s="19" t="str">
        <f t="shared" si="0"/>
        <v>$15.44
$14.43</v>
      </c>
      <c r="G66" s="26">
        <f>_xlfn.XLOOKUP($B66,'Data&amp;Parsing'!$Q:$Q,'Data&amp;Parsing'!$P:$P,"",0)</f>
        <v>43646</v>
      </c>
      <c r="H66" s="30" cm="1">
        <f t="array" ref="H66:AN66">TRANSPOSE(_xlfn.SORTBY(_xlfn._xlws.FILTER('Data&amp;Parsing'!$I:$I,('Data&amp;Parsing'!$D:$D&gt;=$E66)*('Data&amp;Parsing'!$D:$D&lt;=$G66),""),_xlfn.SEQUENCE(ROWS(_xlfn._xlws.FILTER('Data&amp;Parsing'!$I:$I,('Data&amp;Parsing'!$D:$D&gt;=$E66)*('Data&amp;Parsing'!$D:$D&lt;=$G66),""))),-1))</f>
        <v>14.4255</v>
      </c>
      <c r="I66" s="31">
        <v>14.525499999999999</v>
      </c>
      <c r="J66" s="31">
        <v>14.594200000000001</v>
      </c>
      <c r="K66" s="31">
        <v>14.594200000000001</v>
      </c>
      <c r="L66" s="31">
        <v>14.594200000000001</v>
      </c>
      <c r="M66" s="31">
        <v>14.7875</v>
      </c>
      <c r="N66" s="31">
        <v>14.819000000000001</v>
      </c>
      <c r="O66" s="31">
        <v>14.807499999999999</v>
      </c>
      <c r="P66" s="31">
        <v>14.8935</v>
      </c>
      <c r="Q66" s="31">
        <v>15.02</v>
      </c>
      <c r="R66" s="31">
        <v>15.02</v>
      </c>
      <c r="S66" s="31">
        <v>15.02</v>
      </c>
      <c r="T66" s="31">
        <v>14.702999999999999</v>
      </c>
      <c r="U66" s="31">
        <v>14.744999999999999</v>
      </c>
      <c r="V66" s="31">
        <v>14.779199999999999</v>
      </c>
      <c r="W66" s="31">
        <v>14.907500000000001</v>
      </c>
      <c r="X66" s="31">
        <v>14.878500000000001</v>
      </c>
      <c r="Y66" s="31">
        <v>14.878500000000001</v>
      </c>
      <c r="Z66" s="31">
        <v>14.878500000000001</v>
      </c>
      <c r="AA66" s="31">
        <v>14.8405</v>
      </c>
      <c r="AB66" s="31">
        <v>15.0105</v>
      </c>
      <c r="AC66" s="31">
        <v>15.157</v>
      </c>
      <c r="AD66" s="31">
        <v>15.423999999999999</v>
      </c>
      <c r="AE66" s="31">
        <v>15.347300000000001</v>
      </c>
      <c r="AF66" s="31">
        <v>15.347300000000001</v>
      </c>
      <c r="AG66" s="31">
        <v>15.347300000000001</v>
      </c>
      <c r="AH66" s="31">
        <v>15.4435</v>
      </c>
      <c r="AI66" s="31">
        <v>15.371499999999999</v>
      </c>
      <c r="AJ66" s="31">
        <v>15.2692</v>
      </c>
      <c r="AK66" s="31">
        <v>15.2585</v>
      </c>
      <c r="AL66" s="31">
        <v>15.315</v>
      </c>
      <c r="AM66" s="31">
        <v>15.315</v>
      </c>
      <c r="AN66" s="31">
        <v>15.315</v>
      </c>
      <c r="AO66" s="31"/>
      <c r="AP66" s="31"/>
      <c r="AQ66" s="31"/>
      <c r="AR66" s="31"/>
      <c r="AS66" s="31"/>
      <c r="AT66" s="31"/>
      <c r="AU66" s="31"/>
      <c r="AV66" s="31"/>
    </row>
    <row r="67" spans="2:48" ht="64.5" customHeight="1" x14ac:dyDescent="0.25">
      <c r="B67" s="24">
        <v>46053</v>
      </c>
      <c r="C67" s="18">
        <f>_xlfn.XLOOKUP(B67,'Data&amp;Parsing'!$Q:$Q,'Data&amp;Parsing'!$AB:$AB,"",0)</f>
        <v>6.3913593976997751E-3</v>
      </c>
      <c r="D67" s="42">
        <f>_xlfn.XLOOKUP(B67,'Data&amp;Parsing'!$Q:$Q,'Data&amp;Parsing'!$W:$W,"",0)</f>
        <v>0.61771906233971474</v>
      </c>
      <c r="E67" s="26">
        <f>_xlfn.XLOOKUP($B67,'Data&amp;Parsing'!$Q:$Q,'Data&amp;Parsing'!$O:$O,"",0)</f>
        <v>46020</v>
      </c>
      <c r="F67" s="19" t="str">
        <f t="shared" ref="F67:F88" si="1">TEXT(MAX(H67:BR67),"$0.00"&amp;REPT(CHAR(10),4))&amp;TEXT(MIN(H67:BR67),"$0.00")</f>
        <v>$116.70
$71.66</v>
      </c>
      <c r="G67" s="26">
        <f>_xlfn.XLOOKUP($B67,'Data&amp;Parsing'!$Q:$Q,'Data&amp;Parsing'!$P:$P,"",0)</f>
        <v>46050</v>
      </c>
      <c r="H67" s="30" cm="1">
        <f t="array" ref="H67:AL67">TRANSPOSE(_xlfn.SORTBY(_xlfn._xlws.FILTER('Data&amp;Parsing'!$I:$I,('Data&amp;Parsing'!$D:$D&gt;=$E67)*('Data&amp;Parsing'!$D:$D&lt;=$G67),""),_xlfn.SEQUENCE(ROWS(_xlfn._xlws.FILTER('Data&amp;Parsing'!$I:$I,('Data&amp;Parsing'!$D:$D&gt;=$E67)*('Data&amp;Parsing'!$D:$D&lt;=$G67),""))),-1))</f>
        <v>72.137</v>
      </c>
      <c r="I67" s="31">
        <v>76.294499999999999</v>
      </c>
      <c r="J67" s="31">
        <v>71.663300000000007</v>
      </c>
      <c r="K67" s="31">
        <v>71.656599999999997</v>
      </c>
      <c r="L67" s="31">
        <v>72.818100000000001</v>
      </c>
      <c r="M67" s="31">
        <v>72.818100000000001</v>
      </c>
      <c r="N67" s="31">
        <v>72.818100000000001</v>
      </c>
      <c r="O67" s="31">
        <v>76.587999999999994</v>
      </c>
      <c r="P67" s="31">
        <v>81.270099999999999</v>
      </c>
      <c r="Q67" s="31">
        <v>78.186499999999995</v>
      </c>
      <c r="R67" s="31">
        <v>76.999399999999994</v>
      </c>
      <c r="S67" s="31">
        <v>79.856200000000001</v>
      </c>
      <c r="T67" s="31">
        <v>79.856200000000001</v>
      </c>
      <c r="U67" s="31">
        <v>79.856200000000001</v>
      </c>
      <c r="V67" s="31">
        <v>85.104900000000001</v>
      </c>
      <c r="W67" s="31">
        <v>86.951800000000006</v>
      </c>
      <c r="X67" s="31">
        <v>93.163700000000006</v>
      </c>
      <c r="Y67" s="31">
        <v>92.422499999999999</v>
      </c>
      <c r="Z67" s="31">
        <v>90.125699999999995</v>
      </c>
      <c r="AA67" s="31">
        <v>90.125699999999995</v>
      </c>
      <c r="AB67" s="31">
        <v>90.125699999999995</v>
      </c>
      <c r="AC67" s="31">
        <v>94.385499999999993</v>
      </c>
      <c r="AD67" s="31">
        <v>94.5886</v>
      </c>
      <c r="AE67" s="31">
        <v>93.056299999999993</v>
      </c>
      <c r="AF67" s="31">
        <v>96.241</v>
      </c>
      <c r="AG67" s="31">
        <v>103.19110000000001</v>
      </c>
      <c r="AH67" s="31">
        <v>103.19110000000001</v>
      </c>
      <c r="AI67" s="31">
        <v>103.19110000000001</v>
      </c>
      <c r="AJ67" s="31">
        <v>103.7824</v>
      </c>
      <c r="AK67" s="31">
        <v>112.0839</v>
      </c>
      <c r="AL67" s="31">
        <v>116.6974</v>
      </c>
      <c r="AM67" s="31"/>
      <c r="AN67" s="31"/>
      <c r="AO67" s="31"/>
      <c r="AP67" s="31"/>
      <c r="AQ67" s="31"/>
      <c r="AR67" s="31"/>
      <c r="AS67" s="31"/>
      <c r="AT67" s="31"/>
      <c r="AU67" s="31"/>
      <c r="AV67" s="31"/>
    </row>
    <row r="68" spans="2:48" ht="64.5" customHeight="1" x14ac:dyDescent="0.25">
      <c r="B68" s="24">
        <v>43982</v>
      </c>
      <c r="C68" s="18">
        <f>_xlfn.XLOOKUP(B68,'Data&amp;Parsing'!$Q:$Q,'Data&amp;Parsing'!$AB:$AB,"",0)</f>
        <v>6.1066985277415256E-3</v>
      </c>
      <c r="D68" s="42">
        <f>_xlfn.XLOOKUP(B68,'Data&amp;Parsing'!$Q:$Q,'Data&amp;Parsing'!$W:$W,"",0)</f>
        <v>0.1780434409906762</v>
      </c>
      <c r="E68" s="26">
        <f>_xlfn.XLOOKUP($B68,'Data&amp;Parsing'!$Q:$Q,'Data&amp;Parsing'!$O:$O,"",0)</f>
        <v>43949</v>
      </c>
      <c r="F68" s="19" t="str">
        <f t="shared" si="1"/>
        <v>$17.87
$14.78</v>
      </c>
      <c r="G68" s="26">
        <f>_xlfn.XLOOKUP($B68,'Data&amp;Parsing'!$Q:$Q,'Data&amp;Parsing'!$P:$P,"",0)</f>
        <v>43982</v>
      </c>
      <c r="H68" s="30" cm="1">
        <f t="array" ref="H68:AO68">TRANSPOSE(_xlfn.SORTBY(_xlfn._xlws.FILTER('Data&amp;Parsing'!$I:$I,('Data&amp;Parsing'!$D:$D&gt;=$E68)*('Data&amp;Parsing'!$D:$D&lt;=$G68),""),_xlfn.SEQUENCE(ROWS(_xlfn._xlws.FILTER('Data&amp;Parsing'!$I:$I,('Data&amp;Parsing'!$D:$D&gt;=$E68)*('Data&amp;Parsing'!$D:$D&lt;=$G68),""))),-1))</f>
        <v>15.1654</v>
      </c>
      <c r="I68" s="31">
        <v>15.2964</v>
      </c>
      <c r="J68" s="31">
        <v>14.9697</v>
      </c>
      <c r="K68" s="31">
        <v>14.9765</v>
      </c>
      <c r="L68" s="31">
        <v>14.9765</v>
      </c>
      <c r="M68" s="31">
        <v>14.9765</v>
      </c>
      <c r="N68" s="31">
        <v>14.7781</v>
      </c>
      <c r="O68" s="31">
        <v>14.963699999999999</v>
      </c>
      <c r="P68" s="31">
        <v>14.8528</v>
      </c>
      <c r="Q68" s="31">
        <v>15.345700000000001</v>
      </c>
      <c r="R68" s="31">
        <v>15.4815</v>
      </c>
      <c r="S68" s="31">
        <v>15.4815</v>
      </c>
      <c r="T68" s="31">
        <v>15.4815</v>
      </c>
      <c r="U68" s="31">
        <v>15.4901</v>
      </c>
      <c r="V68" s="31">
        <v>15.449</v>
      </c>
      <c r="W68" s="31">
        <v>15.581300000000001</v>
      </c>
      <c r="X68" s="31">
        <v>15.8734</v>
      </c>
      <c r="Y68" s="31">
        <v>16.610900000000001</v>
      </c>
      <c r="Z68" s="31">
        <v>16.610900000000001</v>
      </c>
      <c r="AA68" s="31">
        <v>16.610900000000001</v>
      </c>
      <c r="AB68" s="31">
        <v>16.966000000000001</v>
      </c>
      <c r="AC68" s="31">
        <v>17.349499999999999</v>
      </c>
      <c r="AD68" s="31">
        <v>17.556699999999999</v>
      </c>
      <c r="AE68" s="31">
        <v>17.108000000000001</v>
      </c>
      <c r="AF68" s="31">
        <v>17.2133</v>
      </c>
      <c r="AG68" s="31">
        <v>17.2133</v>
      </c>
      <c r="AH68" s="31">
        <v>17.2133</v>
      </c>
      <c r="AI68" s="31">
        <v>17.287500000000001</v>
      </c>
      <c r="AJ68" s="31">
        <v>17.134899999999998</v>
      </c>
      <c r="AK68" s="31">
        <v>17.260100000000001</v>
      </c>
      <c r="AL68" s="31">
        <v>17.370999999999999</v>
      </c>
      <c r="AM68" s="31">
        <v>17.865500000000001</v>
      </c>
      <c r="AN68" s="31">
        <v>17.865500000000001</v>
      </c>
      <c r="AO68" s="31">
        <v>17.865500000000001</v>
      </c>
      <c r="AP68" s="31"/>
      <c r="AQ68" s="31"/>
      <c r="AR68" s="31"/>
      <c r="AS68" s="31"/>
      <c r="AT68" s="31"/>
      <c r="AU68" s="31"/>
      <c r="AV68" s="31"/>
    </row>
    <row r="69" spans="2:48" ht="64.5" customHeight="1" x14ac:dyDescent="0.25">
      <c r="B69" s="24">
        <v>44985</v>
      </c>
      <c r="C69" s="18">
        <f>_xlfn.XLOOKUP(B69,'Data&amp;Parsing'!$Q:$Q,'Data&amp;Parsing'!$AB:$AB,"",0)</f>
        <v>5.5010752418393968E-3</v>
      </c>
      <c r="D69" s="42">
        <f>_xlfn.XLOOKUP(B69,'Data&amp;Parsing'!$Q:$Q,'Data&amp;Parsing'!$W:$W,"",0)</f>
        <v>-0.12018813160738123</v>
      </c>
      <c r="E69" s="26">
        <f>_xlfn.XLOOKUP($B69,'Data&amp;Parsing'!$Q:$Q,'Data&amp;Parsing'!$O:$O,"",0)</f>
        <v>44956</v>
      </c>
      <c r="F69" s="19" t="str">
        <f t="shared" si="1"/>
        <v>$23.98
$20.76</v>
      </c>
      <c r="G69" s="26">
        <f>_xlfn.XLOOKUP($B69,'Data&amp;Parsing'!$Q:$Q,'Data&amp;Parsing'!$P:$P,"",0)</f>
        <v>44983</v>
      </c>
      <c r="H69" s="30" cm="1">
        <f t="array" ref="H69:AI69">TRANSPOSE(_xlfn.SORTBY(_xlfn._xlws.FILTER('Data&amp;Parsing'!$I:$I,('Data&amp;Parsing'!$D:$D&gt;=$E69)*('Data&amp;Parsing'!$D:$D&lt;=$G69),""),_xlfn.SEQUENCE(ROWS(_xlfn._xlws.FILTER('Data&amp;Parsing'!$I:$I,('Data&amp;Parsing'!$D:$D&gt;=$E69)*('Data&amp;Parsing'!$D:$D&lt;=$G69),""))),-1))</f>
        <v>23.6005</v>
      </c>
      <c r="I69" s="31">
        <v>23.730499999999999</v>
      </c>
      <c r="J69" s="31">
        <v>23.983499999999999</v>
      </c>
      <c r="K69" s="31">
        <v>23.4665</v>
      </c>
      <c r="L69" s="31">
        <v>22.353000000000002</v>
      </c>
      <c r="M69" s="31">
        <v>22.353000000000002</v>
      </c>
      <c r="N69" s="31">
        <v>22.353000000000002</v>
      </c>
      <c r="O69" s="31">
        <v>22.27</v>
      </c>
      <c r="P69" s="31">
        <v>22.171500000000002</v>
      </c>
      <c r="Q69" s="31">
        <v>22.318999999999999</v>
      </c>
      <c r="R69" s="31">
        <v>21.977399999999999</v>
      </c>
      <c r="S69" s="31">
        <v>22.003699999999998</v>
      </c>
      <c r="T69" s="31">
        <v>22.003699999999998</v>
      </c>
      <c r="U69" s="31">
        <v>22.003699999999998</v>
      </c>
      <c r="V69" s="31">
        <v>21.9925</v>
      </c>
      <c r="W69" s="31">
        <v>21.852499999999999</v>
      </c>
      <c r="X69" s="31">
        <v>21.6264</v>
      </c>
      <c r="Y69" s="31">
        <v>21.578499999999998</v>
      </c>
      <c r="Z69" s="31">
        <v>21.7302</v>
      </c>
      <c r="AA69" s="31">
        <v>21.7302</v>
      </c>
      <c r="AB69" s="31">
        <v>21.7302</v>
      </c>
      <c r="AC69" s="31">
        <v>21.8171</v>
      </c>
      <c r="AD69" s="31">
        <v>21.833500000000001</v>
      </c>
      <c r="AE69" s="31">
        <v>21.509899999999998</v>
      </c>
      <c r="AF69" s="31">
        <v>21.308499999999999</v>
      </c>
      <c r="AG69" s="31">
        <v>20.763999999999999</v>
      </c>
      <c r="AH69" s="31">
        <v>20.763999999999999</v>
      </c>
      <c r="AI69" s="31">
        <v>20.763999999999999</v>
      </c>
      <c r="AJ69" s="31"/>
      <c r="AK69" s="31"/>
      <c r="AL69" s="31"/>
      <c r="AM69" s="31"/>
      <c r="AN69" s="31"/>
      <c r="AO69" s="31"/>
      <c r="AP69" s="31"/>
      <c r="AQ69" s="31"/>
      <c r="AR69" s="31"/>
      <c r="AS69" s="31"/>
      <c r="AT69" s="31"/>
      <c r="AU69" s="31"/>
      <c r="AV69" s="31"/>
    </row>
    <row r="70" spans="2:48" ht="64.5" customHeight="1" x14ac:dyDescent="0.25">
      <c r="B70" s="24">
        <v>44377</v>
      </c>
      <c r="C70" s="18">
        <f>_xlfn.XLOOKUP(B70,'Data&amp;Parsing'!$Q:$Q,'Data&amp;Parsing'!$AB:$AB,"",0)</f>
        <v>4.3218178101614955E-3</v>
      </c>
      <c r="D70" s="42">
        <f>_xlfn.XLOOKUP(B70,'Data&amp;Parsing'!$Q:$Q,'Data&amp;Parsing'!$W:$W,"",0)</f>
        <v>-6.3844661864932498E-2</v>
      </c>
      <c r="E70" s="26">
        <f>_xlfn.XLOOKUP($B70,'Data&amp;Parsing'!$Q:$Q,'Data&amp;Parsing'!$O:$O,"",0)</f>
        <v>44348</v>
      </c>
      <c r="F70" s="19" t="str">
        <f t="shared" si="1"/>
        <v>$28.17
$25.78</v>
      </c>
      <c r="G70" s="26">
        <f>_xlfn.XLOOKUP($B70,'Data&amp;Parsing'!$Q:$Q,'Data&amp;Parsing'!$P:$P,"",0)</f>
        <v>44375</v>
      </c>
      <c r="H70" s="30" cm="1">
        <f t="array" ref="H70:AI70">TRANSPOSE(_xlfn.SORTBY(_xlfn._xlws.FILTER('Data&amp;Parsing'!$I:$I,('Data&amp;Parsing'!$D:$D&gt;=$E70)*('Data&amp;Parsing'!$D:$D&lt;=$G70),""),_xlfn.SEQUENCE(ROWS(_xlfn._xlws.FILTER('Data&amp;Parsing'!$I:$I,('Data&amp;Parsing'!$D:$D&gt;=$E70)*('Data&amp;Parsing'!$D:$D&lt;=$G70),""))),-1))</f>
        <v>27.892700000000001</v>
      </c>
      <c r="I70" s="31">
        <v>28.171900000000001</v>
      </c>
      <c r="J70" s="31">
        <v>27.4316</v>
      </c>
      <c r="K70" s="31">
        <v>27.793299999999999</v>
      </c>
      <c r="L70" s="31">
        <v>27.793299999999999</v>
      </c>
      <c r="M70" s="31">
        <v>27.793299999999999</v>
      </c>
      <c r="N70" s="31">
        <v>27.889700000000001</v>
      </c>
      <c r="O70" s="31">
        <v>27.617999999999999</v>
      </c>
      <c r="P70" s="31">
        <v>27.772500000000001</v>
      </c>
      <c r="Q70" s="31">
        <v>27.99</v>
      </c>
      <c r="R70" s="31">
        <v>27.9175</v>
      </c>
      <c r="S70" s="31">
        <v>27.9175</v>
      </c>
      <c r="T70" s="31">
        <v>27.9175</v>
      </c>
      <c r="U70" s="31">
        <v>27.856000000000002</v>
      </c>
      <c r="V70" s="31">
        <v>27.664300000000001</v>
      </c>
      <c r="W70" s="31">
        <v>26.9831</v>
      </c>
      <c r="X70" s="31">
        <v>25.904699999999998</v>
      </c>
      <c r="Y70" s="31">
        <v>25.786799999999999</v>
      </c>
      <c r="Z70" s="31">
        <v>25.786799999999999</v>
      </c>
      <c r="AA70" s="31">
        <v>25.786799999999999</v>
      </c>
      <c r="AB70" s="31">
        <v>25.951599999999999</v>
      </c>
      <c r="AC70" s="31">
        <v>25.7773</v>
      </c>
      <c r="AD70" s="31">
        <v>25.891400000000001</v>
      </c>
      <c r="AE70" s="31">
        <v>25.946999999999999</v>
      </c>
      <c r="AF70" s="31">
        <v>26.102</v>
      </c>
      <c r="AG70" s="31">
        <v>26.102</v>
      </c>
      <c r="AH70" s="31">
        <v>26.102</v>
      </c>
      <c r="AI70" s="31">
        <v>26.111899999999999</v>
      </c>
      <c r="AJ70" s="31"/>
      <c r="AK70" s="31"/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</row>
    <row r="71" spans="2:48" ht="64.5" customHeight="1" x14ac:dyDescent="0.25">
      <c r="B71" s="24">
        <v>45777</v>
      </c>
      <c r="C71" s="18">
        <f>_xlfn.XLOOKUP(B71,'Data&amp;Parsing'!$Q:$Q,'Data&amp;Parsing'!$AB:$AB,"",0)</f>
        <v>4.0451068419262194E-3</v>
      </c>
      <c r="D71" s="42">
        <f>_xlfn.XLOOKUP(B71,'Data&amp;Parsing'!$Q:$Q,'Data&amp;Parsing'!$W:$W,"",0)</f>
        <v>-1.5779882949297837E-2</v>
      </c>
      <c r="E71" s="26">
        <f>_xlfn.XLOOKUP($B71,'Data&amp;Parsing'!$Q:$Q,'Data&amp;Parsing'!$O:$O,"",0)</f>
        <v>45748</v>
      </c>
      <c r="F71" s="19" t="str">
        <f t="shared" si="1"/>
        <v>$33.88
$29.59</v>
      </c>
      <c r="G71" s="26">
        <f>_xlfn.XLOOKUP($B71,'Data&amp;Parsing'!$Q:$Q,'Data&amp;Parsing'!$P:$P,"",0)</f>
        <v>45775</v>
      </c>
      <c r="H71" s="30" cm="1">
        <f t="array" ref="H71:AI71">TRANSPOSE(_xlfn.SORTBY(_xlfn._xlws.FILTER('Data&amp;Parsing'!$I:$I,('Data&amp;Parsing'!$D:$D&gt;=$E71)*('Data&amp;Parsing'!$D:$D&lt;=$G71),""),_xlfn.SEQUENCE(ROWS(_xlfn._xlws.FILTER('Data&amp;Parsing'!$I:$I,('Data&amp;Parsing'!$D:$D&gt;=$E71)*('Data&amp;Parsing'!$D:$D&lt;=$G71),""))),-1))</f>
        <v>33.694800000000001</v>
      </c>
      <c r="I71" s="31">
        <v>33.880000000000003</v>
      </c>
      <c r="J71" s="31">
        <v>31.8552</v>
      </c>
      <c r="K71" s="31">
        <v>29.5855</v>
      </c>
      <c r="L71" s="31">
        <v>29.5855</v>
      </c>
      <c r="M71" s="31">
        <v>29.5855</v>
      </c>
      <c r="N71" s="31">
        <v>30.0824</v>
      </c>
      <c r="O71" s="31">
        <v>29.805</v>
      </c>
      <c r="P71" s="31">
        <v>31.037700000000001</v>
      </c>
      <c r="Q71" s="31">
        <v>31.2239</v>
      </c>
      <c r="R71" s="31">
        <v>32.3065</v>
      </c>
      <c r="S71" s="31">
        <v>32.3065</v>
      </c>
      <c r="T71" s="31">
        <v>32.3065</v>
      </c>
      <c r="U71" s="31">
        <v>32.3474</v>
      </c>
      <c r="V71" s="31">
        <v>32.319899999999997</v>
      </c>
      <c r="W71" s="31">
        <v>32.765500000000003</v>
      </c>
      <c r="X71" s="31">
        <v>32.555100000000003</v>
      </c>
      <c r="Y71" s="31">
        <v>32.555100000000003</v>
      </c>
      <c r="Z71" s="31">
        <v>32.555100000000003</v>
      </c>
      <c r="AA71" s="31">
        <v>32.555100000000003</v>
      </c>
      <c r="AB71" s="31">
        <v>32.695999999999998</v>
      </c>
      <c r="AC71" s="31">
        <v>32.509700000000002</v>
      </c>
      <c r="AD71" s="31">
        <v>33.578499999999998</v>
      </c>
      <c r="AE71" s="31">
        <v>33.580100000000002</v>
      </c>
      <c r="AF71" s="31">
        <v>33.110199999999999</v>
      </c>
      <c r="AG71" s="31">
        <v>33.110199999999999</v>
      </c>
      <c r="AH71" s="31">
        <v>33.110199999999999</v>
      </c>
      <c r="AI71" s="31">
        <v>33.1631</v>
      </c>
      <c r="AJ71" s="31"/>
      <c r="AK71" s="31"/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</row>
    <row r="72" spans="2:48" ht="64.5" customHeight="1" x14ac:dyDescent="0.25">
      <c r="B72" s="24">
        <v>43708</v>
      </c>
      <c r="C72" s="18">
        <f>_xlfn.XLOOKUP(B72,'Data&amp;Parsing'!$Q:$Q,'Data&amp;Parsing'!$AB:$AB,"",0)</f>
        <v>3.5451283823019876E-3</v>
      </c>
      <c r="D72" s="42">
        <f>_xlfn.XLOOKUP(B72,'Data&amp;Parsing'!$Q:$Q,'Data&amp;Parsing'!$W:$W,"",0)</f>
        <v>0.12371828226867869</v>
      </c>
      <c r="E72" s="26">
        <f>_xlfn.XLOOKUP($B72,'Data&amp;Parsing'!$Q:$Q,'Data&amp;Parsing'!$O:$O,"",0)</f>
        <v>43678</v>
      </c>
      <c r="F72" s="19" t="str">
        <f t="shared" si="1"/>
        <v>$18.36
$16.20</v>
      </c>
      <c r="G72" s="26">
        <f>_xlfn.XLOOKUP($B72,'Data&amp;Parsing'!$Q:$Q,'Data&amp;Parsing'!$P:$P,"",0)</f>
        <v>43705</v>
      </c>
      <c r="H72" s="30" cm="1">
        <f t="array" ref="H72:AI72">TRANSPOSE(_xlfn.SORTBY(_xlfn._xlws.FILTER('Data&amp;Parsing'!$I:$I,('Data&amp;Parsing'!$D:$D&gt;=$E72)*('Data&amp;Parsing'!$D:$D&lt;=$G72),""),_xlfn.SEQUENCE(ROWS(_xlfn._xlws.FILTER('Data&amp;Parsing'!$I:$I,('Data&amp;Parsing'!$D:$D&gt;=$E72)*('Data&amp;Parsing'!$D:$D&lt;=$G72),""))),-1))</f>
        <v>16.3355</v>
      </c>
      <c r="I72" s="31">
        <v>16.2043</v>
      </c>
      <c r="J72" s="31">
        <v>16.2043</v>
      </c>
      <c r="K72" s="31">
        <v>16.2043</v>
      </c>
      <c r="L72" s="31">
        <v>16.3962</v>
      </c>
      <c r="M72" s="31">
        <v>16.4465</v>
      </c>
      <c r="N72" s="31">
        <v>17.106300000000001</v>
      </c>
      <c r="O72" s="31">
        <v>16.933</v>
      </c>
      <c r="P72" s="31">
        <v>16.978999999999999</v>
      </c>
      <c r="Q72" s="31">
        <v>16.978999999999999</v>
      </c>
      <c r="R72" s="31">
        <v>16.978999999999999</v>
      </c>
      <c r="S72" s="31">
        <v>17.065799999999999</v>
      </c>
      <c r="T72" s="31">
        <v>16.9665</v>
      </c>
      <c r="U72" s="31">
        <v>17.216999999999999</v>
      </c>
      <c r="V72" s="31">
        <v>17.265999999999998</v>
      </c>
      <c r="W72" s="31">
        <v>17.113299999999999</v>
      </c>
      <c r="X72" s="31">
        <v>17.113299999999999</v>
      </c>
      <c r="Y72" s="31">
        <v>17.113299999999999</v>
      </c>
      <c r="Z72" s="31">
        <v>16.8765</v>
      </c>
      <c r="AA72" s="31">
        <v>17.162500000000001</v>
      </c>
      <c r="AB72" s="31">
        <v>17.121500000000001</v>
      </c>
      <c r="AC72" s="31">
        <v>17.041499999999999</v>
      </c>
      <c r="AD72" s="31">
        <v>17.425000000000001</v>
      </c>
      <c r="AE72" s="31">
        <v>17.425000000000001</v>
      </c>
      <c r="AF72" s="31">
        <v>17.425000000000001</v>
      </c>
      <c r="AG72" s="31">
        <v>17.666499999999999</v>
      </c>
      <c r="AH72" s="31">
        <v>18.201000000000001</v>
      </c>
      <c r="AI72" s="31">
        <v>18.3565</v>
      </c>
      <c r="AJ72" s="31"/>
      <c r="AK72" s="31"/>
      <c r="AL72" s="31"/>
      <c r="AM72" s="31"/>
      <c r="AN72" s="31"/>
      <c r="AO72" s="31"/>
      <c r="AP72" s="31"/>
      <c r="AQ72" s="31"/>
      <c r="AR72" s="31"/>
      <c r="AS72" s="31"/>
      <c r="AT72" s="31"/>
      <c r="AU72" s="31"/>
      <c r="AV72" s="31"/>
    </row>
    <row r="73" spans="2:48" ht="64.5" customHeight="1" x14ac:dyDescent="0.25">
      <c r="B73" s="24">
        <v>45596</v>
      </c>
      <c r="C73" s="18">
        <f>_xlfn.XLOOKUP(B73,'Data&amp;Parsing'!$Q:$Q,'Data&amp;Parsing'!$AB:$AB,"",0)</f>
        <v>2.7908118917598155E-3</v>
      </c>
      <c r="D73" s="42">
        <f>_xlfn.XLOOKUP(B73,'Data&amp;Parsing'!$Q:$Q,'Data&amp;Parsing'!$W:$W,"",0)</f>
        <v>9.5307428447900328E-2</v>
      </c>
      <c r="E73" s="26">
        <f>_xlfn.XLOOKUP($B73,'Data&amp;Parsing'!$Q:$Q,'Data&amp;Parsing'!$O:$O,"",0)</f>
        <v>45566</v>
      </c>
      <c r="F73" s="19" t="str">
        <f t="shared" si="1"/>
        <v>$34.86
$30.50</v>
      </c>
      <c r="G73" s="26">
        <f>_xlfn.XLOOKUP($B73,'Data&amp;Parsing'!$Q:$Q,'Data&amp;Parsing'!$P:$P,"",0)</f>
        <v>45594</v>
      </c>
      <c r="H73" s="30" cm="1">
        <f t="array" ref="H73:AJ73">TRANSPOSE(_xlfn.SORTBY(_xlfn._xlws.FILTER('Data&amp;Parsing'!$I:$I,('Data&amp;Parsing'!$D:$D&gt;=$E73)*('Data&amp;Parsing'!$D:$D&lt;=$G73),""),_xlfn.SEQUENCE(ROWS(_xlfn._xlws.FILTER('Data&amp;Parsing'!$I:$I,('Data&amp;Parsing'!$D:$D&gt;=$E73)*('Data&amp;Parsing'!$D:$D&lt;=$G73),""))),-1))</f>
        <v>31.456099999999999</v>
      </c>
      <c r="I73" s="31">
        <v>31.831499999999998</v>
      </c>
      <c r="J73" s="31">
        <v>32.017000000000003</v>
      </c>
      <c r="K73" s="31">
        <v>32.199800000000003</v>
      </c>
      <c r="L73" s="31">
        <v>32.199800000000003</v>
      </c>
      <c r="M73" s="31">
        <v>32.199800000000003</v>
      </c>
      <c r="N73" s="31">
        <v>31.684999999999999</v>
      </c>
      <c r="O73" s="31">
        <v>30.668299999999999</v>
      </c>
      <c r="P73" s="31">
        <v>30.502500000000001</v>
      </c>
      <c r="Q73" s="31">
        <v>31.161999999999999</v>
      </c>
      <c r="R73" s="31">
        <v>31.5395</v>
      </c>
      <c r="S73" s="31">
        <v>31.5395</v>
      </c>
      <c r="T73" s="31">
        <v>31.5395</v>
      </c>
      <c r="U73" s="31">
        <v>31.1982</v>
      </c>
      <c r="V73" s="31">
        <v>31.5002</v>
      </c>
      <c r="W73" s="31">
        <v>31.690200000000001</v>
      </c>
      <c r="X73" s="31">
        <v>31.697500000000002</v>
      </c>
      <c r="Y73" s="31">
        <v>33.716200000000001</v>
      </c>
      <c r="Z73" s="31">
        <v>33.716200000000001</v>
      </c>
      <c r="AA73" s="31">
        <v>33.716200000000001</v>
      </c>
      <c r="AB73" s="31">
        <v>33.788499999999999</v>
      </c>
      <c r="AC73" s="31">
        <v>34.858499999999999</v>
      </c>
      <c r="AD73" s="31">
        <v>33.698999999999998</v>
      </c>
      <c r="AE73" s="31">
        <v>33.683300000000003</v>
      </c>
      <c r="AF73" s="31">
        <v>33.718800000000002</v>
      </c>
      <c r="AG73" s="31">
        <v>33.718800000000002</v>
      </c>
      <c r="AH73" s="31">
        <v>33.718800000000002</v>
      </c>
      <c r="AI73" s="31">
        <v>33.672499999999999</v>
      </c>
      <c r="AJ73" s="31">
        <v>34.454099999999997</v>
      </c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</row>
    <row r="74" spans="2:48" ht="64.5" customHeight="1" x14ac:dyDescent="0.25">
      <c r="B74" s="24">
        <v>44804</v>
      </c>
      <c r="C74" s="18">
        <f>_xlfn.XLOOKUP(B74,'Data&amp;Parsing'!$Q:$Q,'Data&amp;Parsing'!$AB:$AB,"",0)</f>
        <v>2.1984569335611395E-3</v>
      </c>
      <c r="D74" s="42">
        <f>_xlfn.XLOOKUP(B74,'Data&amp;Parsing'!$Q:$Q,'Data&amp;Parsing'!$W:$W,"",0)</f>
        <v>-7.8621062194612873E-2</v>
      </c>
      <c r="E74" s="26">
        <f>_xlfn.XLOOKUP($B74,'Data&amp;Parsing'!$Q:$Q,'Data&amp;Parsing'!$O:$O,"",0)</f>
        <v>44774</v>
      </c>
      <c r="F74" s="19" t="str">
        <f t="shared" si="1"/>
        <v>$20.82
$18.76</v>
      </c>
      <c r="G74" s="26">
        <f>_xlfn.XLOOKUP($B74,'Data&amp;Parsing'!$Q:$Q,'Data&amp;Parsing'!$P:$P,"",0)</f>
        <v>44802</v>
      </c>
      <c r="H74" s="30" cm="1">
        <f t="array" ref="H74:AJ74">TRANSPOSE(_xlfn.SORTBY(_xlfn._xlws.FILTER('Data&amp;Parsing'!$I:$I,('Data&amp;Parsing'!$D:$D&gt;=$E74)*('Data&amp;Parsing'!$D:$D&lt;=$G74),""),_xlfn.SEQUENCE(ROWS(_xlfn._xlws.FILTER('Data&amp;Parsing'!$I:$I,('Data&amp;Parsing'!$D:$D&gt;=$E74)*('Data&amp;Parsing'!$D:$D&lt;=$G74),""))),-1))</f>
        <v>20.363499999999998</v>
      </c>
      <c r="I74" s="31">
        <v>19.978000000000002</v>
      </c>
      <c r="J74" s="31">
        <v>20.062999999999999</v>
      </c>
      <c r="K74" s="31">
        <v>20.1785</v>
      </c>
      <c r="L74" s="31">
        <v>19.895299999999999</v>
      </c>
      <c r="M74" s="31">
        <v>19.895299999999999</v>
      </c>
      <c r="N74" s="31">
        <v>19.895299999999999</v>
      </c>
      <c r="O74" s="31">
        <v>20.667999999999999</v>
      </c>
      <c r="P74" s="31">
        <v>20.525700000000001</v>
      </c>
      <c r="Q74" s="31">
        <v>20.5886</v>
      </c>
      <c r="R74" s="31">
        <v>20.311499999999999</v>
      </c>
      <c r="S74" s="31">
        <v>20.824000000000002</v>
      </c>
      <c r="T74" s="31">
        <v>20.824000000000002</v>
      </c>
      <c r="U74" s="31">
        <v>20.824000000000002</v>
      </c>
      <c r="V74" s="31">
        <v>20.2727</v>
      </c>
      <c r="W74" s="31">
        <v>20.148199999999999</v>
      </c>
      <c r="X74" s="31">
        <v>19.800799999999999</v>
      </c>
      <c r="Y74" s="31">
        <v>19.539000000000001</v>
      </c>
      <c r="Z74" s="31">
        <v>19.047499999999999</v>
      </c>
      <c r="AA74" s="31">
        <v>19.047499999999999</v>
      </c>
      <c r="AB74" s="31">
        <v>19.047499999999999</v>
      </c>
      <c r="AC74" s="31">
        <v>18.989000000000001</v>
      </c>
      <c r="AD74" s="31">
        <v>19.116900000000001</v>
      </c>
      <c r="AE74" s="31">
        <v>19.112500000000001</v>
      </c>
      <c r="AF74" s="31">
        <v>19.2485</v>
      </c>
      <c r="AG74" s="31">
        <v>18.896599999999999</v>
      </c>
      <c r="AH74" s="31">
        <v>18.896599999999999</v>
      </c>
      <c r="AI74" s="31">
        <v>18.896599999999999</v>
      </c>
      <c r="AJ74" s="31">
        <v>18.762499999999999</v>
      </c>
      <c r="AK74" s="31"/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</row>
    <row r="75" spans="2:48" ht="64.5" customHeight="1" x14ac:dyDescent="0.25">
      <c r="B75" s="24">
        <v>44773</v>
      </c>
      <c r="C75" s="18">
        <f>_xlfn.XLOOKUP(B75,'Data&amp;Parsing'!$Q:$Q,'Data&amp;Parsing'!$AB:$AB,"",0)</f>
        <v>2.0886005066202223E-3</v>
      </c>
      <c r="D75" s="42">
        <f>_xlfn.XLOOKUP(B75,'Data&amp;Parsing'!$Q:$Q,'Data&amp;Parsing'!$W:$W,"",0)</f>
        <v>-2.3109404990403083E-2</v>
      </c>
      <c r="E75" s="26">
        <f>_xlfn.XLOOKUP($B75,'Data&amp;Parsing'!$Q:$Q,'Data&amp;Parsing'!$O:$O,"",0)</f>
        <v>44740</v>
      </c>
      <c r="F75" s="19" t="str">
        <f t="shared" si="1"/>
        <v>$20.84
$18.42</v>
      </c>
      <c r="G75" s="26">
        <f>_xlfn.XLOOKUP($B75,'Data&amp;Parsing'!$Q:$Q,'Data&amp;Parsing'!$P:$P,"",0)</f>
        <v>44773</v>
      </c>
      <c r="H75" s="30" cm="1">
        <f t="array" ref="H75:AO75">TRANSPOSE(_xlfn.SORTBY(_xlfn._xlws.FILTER('Data&amp;Parsing'!$I:$I,('Data&amp;Parsing'!$D:$D&gt;=$E75)*('Data&amp;Parsing'!$D:$D&lt;=$G75),""),_xlfn.SEQUENCE(ROWS(_xlfn._xlws.FILTER('Data&amp;Parsing'!$I:$I,('Data&amp;Parsing'!$D:$D&gt;=$E75)*('Data&amp;Parsing'!$D:$D&lt;=$G75),""))),-1))</f>
        <v>20.84</v>
      </c>
      <c r="I75" s="31">
        <v>20.744</v>
      </c>
      <c r="J75" s="31">
        <v>20.279</v>
      </c>
      <c r="K75" s="31">
        <v>19.8765</v>
      </c>
      <c r="L75" s="31">
        <v>19.8765</v>
      </c>
      <c r="M75" s="31">
        <v>19.8765</v>
      </c>
      <c r="N75" s="31">
        <v>19.9861</v>
      </c>
      <c r="O75" s="31">
        <v>19.214500000000001</v>
      </c>
      <c r="P75" s="31">
        <v>19.207999999999998</v>
      </c>
      <c r="Q75" s="31">
        <v>19.22</v>
      </c>
      <c r="R75" s="31">
        <v>19.315000000000001</v>
      </c>
      <c r="S75" s="31">
        <v>19.315000000000001</v>
      </c>
      <c r="T75" s="31">
        <v>19.315000000000001</v>
      </c>
      <c r="U75" s="31">
        <v>19.122</v>
      </c>
      <c r="V75" s="31">
        <v>18.9375</v>
      </c>
      <c r="W75" s="31">
        <v>19.215499999999999</v>
      </c>
      <c r="X75" s="31">
        <v>18.424800000000001</v>
      </c>
      <c r="Y75" s="31">
        <v>18.713100000000001</v>
      </c>
      <c r="Z75" s="31">
        <v>18.713100000000001</v>
      </c>
      <c r="AA75" s="31">
        <v>18.713100000000001</v>
      </c>
      <c r="AB75" s="31">
        <v>18.698499999999999</v>
      </c>
      <c r="AC75" s="31">
        <v>18.760899999999999</v>
      </c>
      <c r="AD75" s="31">
        <v>18.678899999999999</v>
      </c>
      <c r="AE75" s="31">
        <v>18.858699999999999</v>
      </c>
      <c r="AF75" s="31">
        <v>18.599900000000002</v>
      </c>
      <c r="AG75" s="31">
        <v>18.599900000000002</v>
      </c>
      <c r="AH75" s="31">
        <v>18.599900000000002</v>
      </c>
      <c r="AI75" s="31">
        <v>18.4389</v>
      </c>
      <c r="AJ75" s="31">
        <v>18.626100000000001</v>
      </c>
      <c r="AK75" s="31">
        <v>19.087599999999998</v>
      </c>
      <c r="AL75" s="31">
        <v>20.0122</v>
      </c>
      <c r="AM75" s="31">
        <v>20.3584</v>
      </c>
      <c r="AN75" s="31">
        <v>20.3584</v>
      </c>
      <c r="AO75" s="31">
        <v>20.3584</v>
      </c>
      <c r="AP75" s="31"/>
      <c r="AQ75" s="31"/>
      <c r="AR75" s="31"/>
      <c r="AS75" s="31"/>
      <c r="AT75" s="31"/>
      <c r="AU75" s="31"/>
      <c r="AV75" s="31"/>
    </row>
    <row r="76" spans="2:48" ht="64.5" customHeight="1" x14ac:dyDescent="0.25">
      <c r="B76" s="24">
        <v>45961</v>
      </c>
      <c r="C76" s="18">
        <f>_xlfn.XLOOKUP(B76,'Data&amp;Parsing'!$Q:$Q,'Data&amp;Parsing'!$AB:$AB,"",0)</f>
        <v>1.6587824415003347E-3</v>
      </c>
      <c r="D76" s="42">
        <f>_xlfn.XLOOKUP(B76,'Data&amp;Parsing'!$Q:$Q,'Data&amp;Parsing'!$W:$W,"",0)</f>
        <v>4.9854178114037131E-3</v>
      </c>
      <c r="E76" s="26">
        <f>_xlfn.XLOOKUP($B76,'Data&amp;Parsing'!$Q:$Q,'Data&amp;Parsing'!$O:$O,"",0)</f>
        <v>45931</v>
      </c>
      <c r="F76" s="19" t="str">
        <f t="shared" si="1"/>
        <v>$54.24
$46.85</v>
      </c>
      <c r="G76" s="26">
        <f>_xlfn.XLOOKUP($B76,'Data&amp;Parsing'!$Q:$Q,'Data&amp;Parsing'!$P:$P,"",0)</f>
        <v>45959</v>
      </c>
      <c r="H76" s="30" cm="1">
        <f t="array" ref="H76:AJ76">TRANSPOSE(_xlfn.SORTBY(_xlfn._xlws.FILTER('Data&amp;Parsing'!$I:$I,('Data&amp;Parsing'!$D:$D&gt;=$E76)*('Data&amp;Parsing'!$D:$D&lt;=$G76),""),_xlfn.SEQUENCE(ROWS(_xlfn._xlws.FILTER('Data&amp;Parsing'!$I:$I,('Data&amp;Parsing'!$D:$D&gt;=$E76)*('Data&amp;Parsing'!$D:$D&lt;=$G76),""))),-1))</f>
        <v>47.317999999999998</v>
      </c>
      <c r="I76" s="31">
        <v>46.992899999999999</v>
      </c>
      <c r="J76" s="31">
        <v>48.000300000000003</v>
      </c>
      <c r="K76" s="31">
        <v>48.000300000000003</v>
      </c>
      <c r="L76" s="31">
        <v>48.000300000000003</v>
      </c>
      <c r="M76" s="31">
        <v>48.511499999999998</v>
      </c>
      <c r="N76" s="31">
        <v>47.829500000000003</v>
      </c>
      <c r="O76" s="31">
        <v>48.8874</v>
      </c>
      <c r="P76" s="31">
        <v>49.284999999999997</v>
      </c>
      <c r="Q76" s="31">
        <v>50.1479</v>
      </c>
      <c r="R76" s="31">
        <v>50.1479</v>
      </c>
      <c r="S76" s="31">
        <v>50.1479</v>
      </c>
      <c r="T76" s="31">
        <v>52.372199999999999</v>
      </c>
      <c r="U76" s="31">
        <v>51.433799999999998</v>
      </c>
      <c r="V76" s="31">
        <v>53.030799999999999</v>
      </c>
      <c r="W76" s="31">
        <v>54.240400000000001</v>
      </c>
      <c r="X76" s="31">
        <v>51.9206</v>
      </c>
      <c r="Y76" s="31">
        <v>51.9206</v>
      </c>
      <c r="Z76" s="31">
        <v>51.9206</v>
      </c>
      <c r="AA76" s="31">
        <v>52.448300000000003</v>
      </c>
      <c r="AB76" s="31">
        <v>48.711500000000001</v>
      </c>
      <c r="AC76" s="31">
        <v>48.492600000000003</v>
      </c>
      <c r="AD76" s="31">
        <v>48.92</v>
      </c>
      <c r="AE76" s="31">
        <v>48.628999999999998</v>
      </c>
      <c r="AF76" s="31">
        <v>48.628999999999998</v>
      </c>
      <c r="AG76" s="31">
        <v>48.628999999999998</v>
      </c>
      <c r="AH76" s="31">
        <v>46.854100000000003</v>
      </c>
      <c r="AI76" s="31">
        <v>47.061900000000001</v>
      </c>
      <c r="AJ76" s="31">
        <v>47.553899999999999</v>
      </c>
      <c r="AK76" s="31"/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</row>
    <row r="77" spans="2:48" ht="64.5" customHeight="1" x14ac:dyDescent="0.25">
      <c r="B77" s="24">
        <v>45412</v>
      </c>
      <c r="C77" s="18">
        <f>_xlfn.XLOOKUP(B77,'Data&amp;Parsing'!$Q:$Q,'Data&amp;Parsing'!$AB:$AB,"",0)</f>
        <v>1.1225794959463442E-3</v>
      </c>
      <c r="D77" s="42">
        <f>_xlfn.XLOOKUP(B77,'Data&amp;Parsing'!$Q:$Q,'Data&amp;Parsing'!$W:$W,"",0)</f>
        <v>8.207158290876336E-2</v>
      </c>
      <c r="E77" s="26">
        <f>_xlfn.XLOOKUP($B77,'Data&amp;Parsing'!$Q:$Q,'Data&amp;Parsing'!$O:$O,"",0)</f>
        <v>45383</v>
      </c>
      <c r="F77" s="19" t="str">
        <f t="shared" si="1"/>
        <v>$28.87
$25.08</v>
      </c>
      <c r="G77" s="26">
        <f>_xlfn.XLOOKUP($B77,'Data&amp;Parsing'!$Q:$Q,'Data&amp;Parsing'!$P:$P,"",0)</f>
        <v>45411</v>
      </c>
      <c r="H77" s="30" cm="1">
        <f t="array" ref="H77:AJ77">TRANSPOSE(_xlfn.SORTBY(_xlfn._xlws.FILTER('Data&amp;Parsing'!$I:$I,('Data&amp;Parsing'!$D:$D&gt;=$E77)*('Data&amp;Parsing'!$D:$D&lt;=$G77),""),_xlfn.SEQUENCE(ROWS(_xlfn._xlws.FILTER('Data&amp;Parsing'!$I:$I,('Data&amp;Parsing'!$D:$D&gt;=$E77)*('Data&amp;Parsing'!$D:$D&lt;=$G77),""))),-1))</f>
        <v>25.084199999999999</v>
      </c>
      <c r="I77" s="31">
        <v>26.141100000000002</v>
      </c>
      <c r="J77" s="31">
        <v>27.182200000000002</v>
      </c>
      <c r="K77" s="31">
        <v>26.914100000000001</v>
      </c>
      <c r="L77" s="31">
        <v>27.4757</v>
      </c>
      <c r="M77" s="31">
        <v>27.4757</v>
      </c>
      <c r="N77" s="31">
        <v>27.4757</v>
      </c>
      <c r="O77" s="31">
        <v>27.8505</v>
      </c>
      <c r="P77" s="31">
        <v>28.152000000000001</v>
      </c>
      <c r="Q77" s="31">
        <v>27.9481</v>
      </c>
      <c r="R77" s="31">
        <v>28.4437</v>
      </c>
      <c r="S77" s="31">
        <v>27.877300000000002</v>
      </c>
      <c r="T77" s="31">
        <v>27.877300000000002</v>
      </c>
      <c r="U77" s="31">
        <v>27.877300000000002</v>
      </c>
      <c r="V77" s="31">
        <v>28.872</v>
      </c>
      <c r="W77" s="31">
        <v>28.106999999999999</v>
      </c>
      <c r="X77" s="31">
        <v>28.223299999999998</v>
      </c>
      <c r="Y77" s="31">
        <v>28.244599999999998</v>
      </c>
      <c r="Z77" s="31">
        <v>28.689</v>
      </c>
      <c r="AA77" s="31">
        <v>28.689</v>
      </c>
      <c r="AB77" s="31">
        <v>28.689</v>
      </c>
      <c r="AC77" s="31">
        <v>27.1965</v>
      </c>
      <c r="AD77" s="31">
        <v>27.306799999999999</v>
      </c>
      <c r="AE77" s="31">
        <v>27.162600000000001</v>
      </c>
      <c r="AF77" s="31">
        <v>27.434000000000001</v>
      </c>
      <c r="AG77" s="31">
        <v>27.2058</v>
      </c>
      <c r="AH77" s="31">
        <v>27.2058</v>
      </c>
      <c r="AI77" s="31">
        <v>27.2058</v>
      </c>
      <c r="AJ77" s="31">
        <v>27.142900000000001</v>
      </c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</row>
    <row r="78" spans="2:48" ht="64.5" customHeight="1" x14ac:dyDescent="0.25">
      <c r="B78" s="24">
        <v>43555</v>
      </c>
      <c r="C78" s="18">
        <f>_xlfn.XLOOKUP(B78,'Data&amp;Parsing'!$Q:$Q,'Data&amp;Parsing'!$AB:$AB,"",0)</f>
        <v>1.0779834418384565E-3</v>
      </c>
      <c r="D78" s="42">
        <f>_xlfn.XLOOKUP(B78,'Data&amp;Parsing'!$Q:$Q,'Data&amp;Parsing'!$W:$W,"",0)</f>
        <v>-5.7706790510857246E-2</v>
      </c>
      <c r="E78" s="26">
        <f>_xlfn.XLOOKUP($B78,'Data&amp;Parsing'!$Q:$Q,'Data&amp;Parsing'!$O:$O,"",0)</f>
        <v>43522</v>
      </c>
      <c r="F78" s="19" t="str">
        <f t="shared" si="1"/>
        <v>$15.93
$15.01</v>
      </c>
      <c r="G78" s="26">
        <f>_xlfn.XLOOKUP($B78,'Data&amp;Parsing'!$Q:$Q,'Data&amp;Parsing'!$P:$P,"",0)</f>
        <v>43552</v>
      </c>
      <c r="H78" s="30" cm="1">
        <f t="array" ref="H78:AL78">TRANSPOSE(_xlfn.SORTBY(_xlfn._xlws.FILTER('Data&amp;Parsing'!$I:$I,('Data&amp;Parsing'!$D:$D&gt;=$E78)*('Data&amp;Parsing'!$D:$D&lt;=$G78),""),_xlfn.SEQUENCE(ROWS(_xlfn._xlws.FILTER('Data&amp;Parsing'!$I:$I,('Data&amp;Parsing'!$D:$D&gt;=$E78)*('Data&amp;Parsing'!$D:$D&lt;=$G78),""))),-1))</f>
        <v>15.933999999999999</v>
      </c>
      <c r="I78" s="31">
        <v>15.7395</v>
      </c>
      <c r="J78" s="31">
        <v>15.612</v>
      </c>
      <c r="K78" s="31">
        <v>15.202199999999999</v>
      </c>
      <c r="L78" s="31">
        <v>15.202199999999999</v>
      </c>
      <c r="M78" s="31">
        <v>15.202199999999999</v>
      </c>
      <c r="N78" s="31">
        <v>15.0905</v>
      </c>
      <c r="O78" s="31">
        <v>15.137499999999999</v>
      </c>
      <c r="P78" s="31">
        <v>15.077500000000001</v>
      </c>
      <c r="Q78" s="31">
        <v>15.023300000000001</v>
      </c>
      <c r="R78" s="31">
        <v>15.3355</v>
      </c>
      <c r="S78" s="31">
        <v>15.3355</v>
      </c>
      <c r="T78" s="31">
        <v>15.3355</v>
      </c>
      <c r="U78" s="31">
        <v>15.308999999999999</v>
      </c>
      <c r="V78" s="31">
        <v>15.4405</v>
      </c>
      <c r="W78" s="31">
        <v>15.454499999999999</v>
      </c>
      <c r="X78" s="31">
        <v>15.189500000000001</v>
      </c>
      <c r="Y78" s="31">
        <v>15.287699999999999</v>
      </c>
      <c r="Z78" s="31">
        <v>15.287699999999999</v>
      </c>
      <c r="AA78" s="31">
        <v>15.287699999999999</v>
      </c>
      <c r="AB78" s="31">
        <v>15.3498</v>
      </c>
      <c r="AC78" s="31">
        <v>15.372999999999999</v>
      </c>
      <c r="AD78" s="31">
        <v>15.475</v>
      </c>
      <c r="AE78" s="31">
        <v>15.473000000000001</v>
      </c>
      <c r="AF78" s="31">
        <v>15.423999999999999</v>
      </c>
      <c r="AG78" s="31">
        <v>15.423999999999999</v>
      </c>
      <c r="AH78" s="31">
        <v>15.423999999999999</v>
      </c>
      <c r="AI78" s="31">
        <v>15.538500000000001</v>
      </c>
      <c r="AJ78" s="31">
        <v>15.4305</v>
      </c>
      <c r="AK78" s="31">
        <v>15.2943</v>
      </c>
      <c r="AL78" s="31">
        <v>15.0145</v>
      </c>
      <c r="AM78" s="31"/>
      <c r="AN78" s="31"/>
      <c r="AO78" s="31"/>
      <c r="AP78" s="31"/>
      <c r="AQ78" s="31"/>
      <c r="AR78" s="31"/>
      <c r="AS78" s="31"/>
      <c r="AT78" s="31"/>
      <c r="AU78" s="31"/>
      <c r="AV78" s="31"/>
    </row>
    <row r="79" spans="2:48" ht="64.5" customHeight="1" x14ac:dyDescent="0.25">
      <c r="B79" s="24">
        <v>44742</v>
      </c>
      <c r="C79" s="18">
        <f>_xlfn.XLOOKUP(B79,'Data&amp;Parsing'!$Q:$Q,'Data&amp;Parsing'!$AB:$AB,"",0)</f>
        <v>1.0627748288820364E-3</v>
      </c>
      <c r="D79" s="42">
        <f>_xlfn.XLOOKUP(B79,'Data&amp;Parsing'!$Q:$Q,'Data&amp;Parsing'!$W:$W,"",0)</f>
        <v>-3.0748020135304054E-2</v>
      </c>
      <c r="E79" s="26">
        <f>_xlfn.XLOOKUP($B79,'Data&amp;Parsing'!$Q:$Q,'Data&amp;Parsing'!$O:$O,"",0)</f>
        <v>44713</v>
      </c>
      <c r="F79" s="19" t="str">
        <f t="shared" si="1"/>
        <v>$22.31
$20.95</v>
      </c>
      <c r="G79" s="26">
        <f>_xlfn.XLOOKUP($B79,'Data&amp;Parsing'!$Q:$Q,'Data&amp;Parsing'!$P:$P,"",0)</f>
        <v>44739</v>
      </c>
      <c r="H79" s="30" cm="1">
        <f t="array" ref="H79:AH79">TRANSPOSE(_xlfn.SORTBY(_xlfn._xlws.FILTER('Data&amp;Parsing'!$I:$I,('Data&amp;Parsing'!$D:$D&gt;=$E79)*('Data&amp;Parsing'!$D:$D&lt;=$G79),""),_xlfn.SEQUENCE(ROWS(_xlfn._xlws.FILTER('Data&amp;Parsing'!$I:$I,('Data&amp;Parsing'!$D:$D&gt;=$E79)*('Data&amp;Parsing'!$D:$D&lt;=$G79),""))),-1))</f>
        <v>21.8323</v>
      </c>
      <c r="I79" s="31">
        <v>22.306799999999999</v>
      </c>
      <c r="J79" s="31">
        <v>21.9255</v>
      </c>
      <c r="K79" s="31">
        <v>21.9255</v>
      </c>
      <c r="L79" s="31">
        <v>21.9255</v>
      </c>
      <c r="M79" s="31">
        <v>22.072500000000002</v>
      </c>
      <c r="N79" s="31">
        <v>22.234999999999999</v>
      </c>
      <c r="O79" s="31">
        <v>22.052099999999999</v>
      </c>
      <c r="P79" s="31">
        <v>21.691700000000001</v>
      </c>
      <c r="Q79" s="31">
        <v>21.889500000000002</v>
      </c>
      <c r="R79" s="31">
        <v>21.889500000000002</v>
      </c>
      <c r="S79" s="31">
        <v>21.889500000000002</v>
      </c>
      <c r="T79" s="31">
        <v>21.078199999999999</v>
      </c>
      <c r="U79" s="31">
        <v>21.048500000000001</v>
      </c>
      <c r="V79" s="31">
        <v>21.687999999999999</v>
      </c>
      <c r="W79" s="31">
        <v>21.9558</v>
      </c>
      <c r="X79" s="31">
        <v>21.673500000000001</v>
      </c>
      <c r="Y79" s="31">
        <v>21.673500000000001</v>
      </c>
      <c r="Z79" s="31">
        <v>21.673500000000001</v>
      </c>
      <c r="AA79" s="31">
        <v>21.747499999999999</v>
      </c>
      <c r="AB79" s="31">
        <v>21.687000000000001</v>
      </c>
      <c r="AC79" s="31">
        <v>21.418700000000001</v>
      </c>
      <c r="AD79" s="31">
        <v>20.954000000000001</v>
      </c>
      <c r="AE79" s="31">
        <v>21.1645</v>
      </c>
      <c r="AF79" s="31">
        <v>21.1645</v>
      </c>
      <c r="AG79" s="31">
        <v>21.1645</v>
      </c>
      <c r="AH79" s="31">
        <v>21.161000000000001</v>
      </c>
      <c r="AI79" s="31"/>
      <c r="AJ79" s="31"/>
      <c r="AK79" s="31"/>
      <c r="AL79" s="31"/>
      <c r="AM79" s="31"/>
      <c r="AN79" s="31"/>
      <c r="AO79" s="31"/>
      <c r="AP79" s="31"/>
      <c r="AQ79" s="31"/>
      <c r="AR79" s="31"/>
      <c r="AS79" s="31"/>
      <c r="AT79" s="31"/>
      <c r="AU79" s="31"/>
      <c r="AV79" s="31"/>
    </row>
    <row r="80" spans="2:48" ht="64.5" customHeight="1" x14ac:dyDescent="0.25">
      <c r="B80" s="24">
        <v>44895</v>
      </c>
      <c r="C80" s="18">
        <f>_xlfn.XLOOKUP(B80,'Data&amp;Parsing'!$Q:$Q,'Data&amp;Parsing'!$AB:$AB,"",0)</f>
        <v>9.0315638088640099E-4</v>
      </c>
      <c r="D80" s="42">
        <f>_xlfn.XLOOKUP(B80,'Data&amp;Parsing'!$Q:$Q,'Data&amp;Parsing'!$W:$W,"",0)</f>
        <v>6.6619794373286911E-2</v>
      </c>
      <c r="E80" s="26">
        <f>_xlfn.XLOOKUP($B80,'Data&amp;Parsing'!$Q:$Q,'Data&amp;Parsing'!$O:$O,"",0)</f>
        <v>44866</v>
      </c>
      <c r="F80" s="19" t="str">
        <f t="shared" si="1"/>
        <v>$21.98
$19.23</v>
      </c>
      <c r="G80" s="26">
        <f>_xlfn.XLOOKUP($B80,'Data&amp;Parsing'!$Q:$Q,'Data&amp;Parsing'!$P:$P,"",0)</f>
        <v>44893</v>
      </c>
      <c r="H80" s="30" cm="1">
        <f t="array" ref="H80:AI80">TRANSPOSE(_xlfn.SORTBY(_xlfn._xlws.FILTER('Data&amp;Parsing'!$I:$I,('Data&amp;Parsing'!$D:$D&gt;=$E80)*('Data&amp;Parsing'!$D:$D&lt;=$G80),""),_xlfn.SEQUENCE(ROWS(_xlfn._xlws.FILTER('Data&amp;Parsing'!$I:$I,('Data&amp;Parsing'!$D:$D&gt;=$E80)*('Data&amp;Parsing'!$D:$D&lt;=$G80),""))),-1))</f>
        <v>19.627800000000001</v>
      </c>
      <c r="I80" s="31">
        <v>19.228999999999999</v>
      </c>
      <c r="J80" s="31">
        <v>19.471499999999999</v>
      </c>
      <c r="K80" s="31">
        <v>20.858499999999999</v>
      </c>
      <c r="L80" s="31">
        <v>20.858499999999999</v>
      </c>
      <c r="M80" s="31">
        <v>20.858499999999999</v>
      </c>
      <c r="N80" s="31">
        <v>20.798999999999999</v>
      </c>
      <c r="O80" s="31">
        <v>21.3535</v>
      </c>
      <c r="P80" s="31">
        <v>21.053000000000001</v>
      </c>
      <c r="Q80" s="31">
        <v>21.680499999999999</v>
      </c>
      <c r="R80" s="31">
        <v>21.7043</v>
      </c>
      <c r="S80" s="31">
        <v>21.7043</v>
      </c>
      <c r="T80" s="31">
        <v>21.7043</v>
      </c>
      <c r="U80" s="31">
        <v>21.983000000000001</v>
      </c>
      <c r="V80" s="31">
        <v>21.567799999999998</v>
      </c>
      <c r="W80" s="31">
        <v>21.471599999999999</v>
      </c>
      <c r="X80" s="31">
        <v>20.956</v>
      </c>
      <c r="Y80" s="31">
        <v>20.941500000000001</v>
      </c>
      <c r="Z80" s="31">
        <v>20.941500000000001</v>
      </c>
      <c r="AA80" s="31">
        <v>20.941500000000001</v>
      </c>
      <c r="AB80" s="31">
        <v>20.8505</v>
      </c>
      <c r="AC80" s="31">
        <v>21.085000000000001</v>
      </c>
      <c r="AD80" s="31">
        <v>21.538</v>
      </c>
      <c r="AE80" s="31">
        <v>21.527000000000001</v>
      </c>
      <c r="AF80" s="31">
        <v>21.7453</v>
      </c>
      <c r="AG80" s="31">
        <v>21.7453</v>
      </c>
      <c r="AH80" s="31">
        <v>21.7453</v>
      </c>
      <c r="AI80" s="31">
        <v>20.935400000000001</v>
      </c>
      <c r="AJ80" s="31"/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</row>
    <row r="81" spans="2:48" ht="64.5" customHeight="1" x14ac:dyDescent="0.25">
      <c r="B81" s="24">
        <v>44012</v>
      </c>
      <c r="C81" s="18">
        <f>_xlfn.XLOOKUP(B81,'Data&amp;Parsing'!$Q:$Q,'Data&amp;Parsing'!$AB:$AB,"",0)</f>
        <v>5.6080454312906617E-4</v>
      </c>
      <c r="D81" s="42">
        <f>_xlfn.XLOOKUP(B81,'Data&amp;Parsing'!$Q:$Q,'Data&amp;Parsing'!$W:$W,"",0)</f>
        <v>-2.7213969218329182E-2</v>
      </c>
      <c r="E81" s="26">
        <f>_xlfn.XLOOKUP($B81,'Data&amp;Parsing'!$Q:$Q,'Data&amp;Parsing'!$O:$O,"",0)</f>
        <v>43983</v>
      </c>
      <c r="F81" s="19" t="str">
        <f t="shared" si="1"/>
        <v>$18.30
$17.38</v>
      </c>
      <c r="G81" s="26">
        <f>_xlfn.XLOOKUP($B81,'Data&amp;Parsing'!$Q:$Q,'Data&amp;Parsing'!$P:$P,"",0)</f>
        <v>44010</v>
      </c>
      <c r="H81" s="30" cm="1">
        <f t="array" ref="H81:AI81">TRANSPOSE(_xlfn.SORTBY(_xlfn._xlws.FILTER('Data&amp;Parsing'!$I:$I,('Data&amp;Parsing'!$D:$D&gt;=$E81)*('Data&amp;Parsing'!$D:$D&lt;=$G81),""),_xlfn.SEQUENCE(ROWS(_xlfn._xlws.FILTER('Data&amp;Parsing'!$I:$I,('Data&amp;Parsing'!$D:$D&gt;=$E81)*('Data&amp;Parsing'!$D:$D&lt;=$G81),""))),-1))</f>
        <v>18.303100000000001</v>
      </c>
      <c r="I81" s="31">
        <v>18.068000000000001</v>
      </c>
      <c r="J81" s="31">
        <v>17.652000000000001</v>
      </c>
      <c r="K81" s="31">
        <v>17.710899999999999</v>
      </c>
      <c r="L81" s="31">
        <v>17.414999999999999</v>
      </c>
      <c r="M81" s="31">
        <v>17.414999999999999</v>
      </c>
      <c r="N81" s="31">
        <v>17.414999999999999</v>
      </c>
      <c r="O81" s="31">
        <v>17.774000000000001</v>
      </c>
      <c r="P81" s="31">
        <v>17.5337</v>
      </c>
      <c r="Q81" s="31">
        <v>18.114000000000001</v>
      </c>
      <c r="R81" s="31">
        <v>17.651499999999999</v>
      </c>
      <c r="S81" s="31">
        <v>17.491599999999998</v>
      </c>
      <c r="T81" s="31">
        <v>17.491599999999998</v>
      </c>
      <c r="U81" s="31">
        <v>17.491599999999998</v>
      </c>
      <c r="V81" s="31">
        <v>17.3828</v>
      </c>
      <c r="W81" s="31">
        <v>17.456900000000001</v>
      </c>
      <c r="X81" s="31">
        <v>17.504999999999999</v>
      </c>
      <c r="Y81" s="31">
        <v>17.382999999999999</v>
      </c>
      <c r="Z81" s="31">
        <v>17.624500000000001</v>
      </c>
      <c r="AA81" s="31">
        <v>17.624500000000001</v>
      </c>
      <c r="AB81" s="31">
        <v>17.624500000000001</v>
      </c>
      <c r="AC81" s="31">
        <v>17.712</v>
      </c>
      <c r="AD81" s="31">
        <v>17.944900000000001</v>
      </c>
      <c r="AE81" s="31">
        <v>17.501100000000001</v>
      </c>
      <c r="AF81" s="31">
        <v>17.802499999999998</v>
      </c>
      <c r="AG81" s="31">
        <v>17.805</v>
      </c>
      <c r="AH81" s="31">
        <v>17.805</v>
      </c>
      <c r="AI81" s="31">
        <v>17.805</v>
      </c>
      <c r="AJ81" s="31"/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</row>
    <row r="82" spans="2:48" ht="64.5" customHeight="1" x14ac:dyDescent="0.25">
      <c r="B82" s="24">
        <v>45322</v>
      </c>
      <c r="C82" s="18">
        <f>_xlfn.XLOOKUP(B82,'Data&amp;Parsing'!$Q:$Q,'Data&amp;Parsing'!$AB:$AB,"",0)</f>
        <v>0</v>
      </c>
      <c r="D82" s="42">
        <f>_xlfn.XLOOKUP(B82,'Data&amp;Parsing'!$Q:$Q,'Data&amp;Parsing'!$W:$W,"",0)</f>
        <v>-2.4836837526738518E-2</v>
      </c>
      <c r="E82" s="26">
        <f>_xlfn.XLOOKUP($B82,'Data&amp;Parsing'!$Q:$Q,'Data&amp;Parsing'!$O:$O,"",0)</f>
        <v>45292</v>
      </c>
      <c r="F82" s="19" t="str">
        <f t="shared" si="1"/>
        <v>$23.80
$22.10</v>
      </c>
      <c r="G82" s="26">
        <f>_xlfn.XLOOKUP($B82,'Data&amp;Parsing'!$Q:$Q,'Data&amp;Parsing'!$P:$P,"",0)</f>
        <v>45320</v>
      </c>
      <c r="H82" s="30" cm="1">
        <f t="array" ref="H82:AJ82">TRANSPOSE(_xlfn.SORTBY(_xlfn._xlws.FILTER('Data&amp;Parsing'!$I:$I,('Data&amp;Parsing'!$D:$D&gt;=$E82)*('Data&amp;Parsing'!$D:$D&lt;=$G82),""),_xlfn.SEQUENCE(ROWS(_xlfn._xlws.FILTER('Data&amp;Parsing'!$I:$I,('Data&amp;Parsing'!$D:$D&gt;=$E82)*('Data&amp;Parsing'!$D:$D&lt;=$G82),""))),-1))</f>
        <v>23.795300000000001</v>
      </c>
      <c r="I82" s="31">
        <v>23.663799999999998</v>
      </c>
      <c r="J82" s="31">
        <v>22.9895</v>
      </c>
      <c r="K82" s="31">
        <v>23.0108</v>
      </c>
      <c r="L82" s="31">
        <v>23.192</v>
      </c>
      <c r="M82" s="31">
        <v>23.192</v>
      </c>
      <c r="N82" s="31">
        <v>23.192</v>
      </c>
      <c r="O82" s="31">
        <v>23.110099999999999</v>
      </c>
      <c r="P82" s="31">
        <v>22.9818</v>
      </c>
      <c r="Q82" s="31">
        <v>22.900500000000001</v>
      </c>
      <c r="R82" s="31">
        <v>22.750900000000001</v>
      </c>
      <c r="S82" s="31">
        <v>23.194700000000001</v>
      </c>
      <c r="T82" s="31">
        <v>23.194700000000001</v>
      </c>
      <c r="U82" s="31">
        <v>23.194700000000001</v>
      </c>
      <c r="V82" s="31">
        <v>23.2212</v>
      </c>
      <c r="W82" s="31">
        <v>22.9193</v>
      </c>
      <c r="X82" s="31">
        <v>22.5565</v>
      </c>
      <c r="Y82" s="31">
        <v>22.7409</v>
      </c>
      <c r="Z82" s="31">
        <v>22.621600000000001</v>
      </c>
      <c r="AA82" s="31">
        <v>22.621600000000001</v>
      </c>
      <c r="AB82" s="31">
        <v>22.621600000000001</v>
      </c>
      <c r="AC82" s="31">
        <v>22.096</v>
      </c>
      <c r="AD82" s="31">
        <v>22.443999999999999</v>
      </c>
      <c r="AE82" s="31">
        <v>22.6675</v>
      </c>
      <c r="AF82" s="31">
        <v>22.913499999999999</v>
      </c>
      <c r="AG82" s="31">
        <v>22.802</v>
      </c>
      <c r="AH82" s="31">
        <v>22.802</v>
      </c>
      <c r="AI82" s="31">
        <v>22.802</v>
      </c>
      <c r="AJ82" s="31">
        <v>23.2043</v>
      </c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</row>
    <row r="83" spans="2:48" ht="64.5" customHeight="1" x14ac:dyDescent="0.25">
      <c r="B83" s="24">
        <v>45230</v>
      </c>
      <c r="C83" s="18">
        <f>_xlfn.XLOOKUP(B83,'Data&amp;Parsing'!$Q:$Q,'Data&amp;Parsing'!$AB:$AB,"",0)</f>
        <v>0</v>
      </c>
      <c r="D83" s="42">
        <f>_xlfn.XLOOKUP(B83,'Data&amp;Parsing'!$Q:$Q,'Data&amp;Parsing'!$W:$W,"",0)</f>
        <v>4.2399513063865295E-2</v>
      </c>
      <c r="E83" s="26">
        <f>_xlfn.XLOOKUP($B83,'Data&amp;Parsing'!$Q:$Q,'Data&amp;Parsing'!$O:$O,"",0)</f>
        <v>45200</v>
      </c>
      <c r="F83" s="19" t="str">
        <f t="shared" si="1"/>
        <v>$23.37
$20.97</v>
      </c>
      <c r="G83" s="26">
        <f>_xlfn.XLOOKUP($B83,'Data&amp;Parsing'!$Q:$Q,'Data&amp;Parsing'!$P:$P,"",0)</f>
        <v>45228</v>
      </c>
      <c r="H83" s="30" cm="1">
        <f t="array" ref="H83:AJ83">TRANSPOSE(_xlfn.SORTBY(_xlfn._xlws.FILTER('Data&amp;Parsing'!$I:$I,('Data&amp;Parsing'!$D:$D&gt;=$E83)*('Data&amp;Parsing'!$D:$D&lt;=$G83),""),_xlfn.SEQUENCE(ROWS(_xlfn._xlws.FILTER('Data&amp;Parsing'!$I:$I,('Data&amp;Parsing'!$D:$D&gt;=$E83)*('Data&amp;Parsing'!$D:$D&lt;=$G83),""))),-1))</f>
        <v>22.179500000000001</v>
      </c>
      <c r="I83" s="31">
        <v>21.045000000000002</v>
      </c>
      <c r="J83" s="31">
        <v>21.173100000000002</v>
      </c>
      <c r="K83" s="31">
        <v>21.01</v>
      </c>
      <c r="L83" s="31">
        <v>20.973400000000002</v>
      </c>
      <c r="M83" s="31">
        <v>21.603200000000001</v>
      </c>
      <c r="N83" s="31">
        <v>21.603200000000001</v>
      </c>
      <c r="O83" s="31">
        <v>21.603200000000001</v>
      </c>
      <c r="P83" s="31">
        <v>21.88</v>
      </c>
      <c r="Q83" s="31">
        <v>21.842099999999999</v>
      </c>
      <c r="R83" s="31">
        <v>22.037500000000001</v>
      </c>
      <c r="S83" s="31">
        <v>21.8294</v>
      </c>
      <c r="T83" s="31">
        <v>22.720199999999998</v>
      </c>
      <c r="U83" s="31">
        <v>22.720199999999998</v>
      </c>
      <c r="V83" s="31">
        <v>22.720199999999998</v>
      </c>
      <c r="W83" s="31">
        <v>22.6145</v>
      </c>
      <c r="X83" s="31">
        <v>22.809200000000001</v>
      </c>
      <c r="Y83" s="31">
        <v>22.8415</v>
      </c>
      <c r="Z83" s="31">
        <v>23.045200000000001</v>
      </c>
      <c r="AA83" s="31">
        <v>23.374700000000001</v>
      </c>
      <c r="AB83" s="31">
        <v>23.374700000000001</v>
      </c>
      <c r="AC83" s="31">
        <v>23.374700000000001</v>
      </c>
      <c r="AD83" s="31">
        <v>22.977499999999999</v>
      </c>
      <c r="AE83" s="31">
        <v>22.916699999999999</v>
      </c>
      <c r="AF83" s="31">
        <v>22.864999999999998</v>
      </c>
      <c r="AG83" s="31">
        <v>22.795000000000002</v>
      </c>
      <c r="AH83" s="31">
        <v>23.119900000000001</v>
      </c>
      <c r="AI83" s="31">
        <v>23.119900000000001</v>
      </c>
      <c r="AJ83" s="31">
        <v>23.119900000000001</v>
      </c>
      <c r="AK83" s="31"/>
      <c r="AL83" s="31"/>
      <c r="AM83" s="31"/>
      <c r="AN83" s="31"/>
      <c r="AO83" s="31"/>
      <c r="AP83" s="31"/>
      <c r="AQ83" s="31"/>
      <c r="AR83" s="31"/>
      <c r="AS83" s="31"/>
      <c r="AT83" s="31"/>
      <c r="AU83" s="31"/>
      <c r="AV83" s="31"/>
    </row>
    <row r="84" spans="2:48" ht="64.5" customHeight="1" x14ac:dyDescent="0.25">
      <c r="B84" s="24">
        <v>44865</v>
      </c>
      <c r="C84" s="18">
        <f>_xlfn.XLOOKUP(B84,'Data&amp;Parsing'!$Q:$Q,'Data&amp;Parsing'!$AB:$AB,"",0)</f>
        <v>0</v>
      </c>
      <c r="D84" s="42">
        <f>_xlfn.XLOOKUP(B84,'Data&amp;Parsing'!$Q:$Q,'Data&amp;Parsing'!$W:$W,"",0)</f>
        <v>7.1577597578343184E-3</v>
      </c>
      <c r="E84" s="26">
        <f>_xlfn.XLOOKUP($B84,'Data&amp;Parsing'!$Q:$Q,'Data&amp;Parsing'!$O:$O,"",0)</f>
        <v>44835</v>
      </c>
      <c r="F84" s="19" t="str">
        <f t="shared" si="1"/>
        <v>$21.06
$18.28</v>
      </c>
      <c r="G84" s="26">
        <f>_xlfn.XLOOKUP($B84,'Data&amp;Parsing'!$Q:$Q,'Data&amp;Parsing'!$P:$P,"",0)</f>
        <v>44865</v>
      </c>
      <c r="H84" s="30" cm="1">
        <f t="array" ref="H84:AL84">TRANSPOSE(_xlfn.SORTBY(_xlfn._xlws.FILTER('Data&amp;Parsing'!$I:$I,('Data&amp;Parsing'!$D:$D&gt;=$E84)*('Data&amp;Parsing'!$D:$D&lt;=$G84),""),_xlfn.SEQUENCE(ROWS(_xlfn._xlws.FILTER('Data&amp;Parsing'!$I:$I,('Data&amp;Parsing'!$D:$D&gt;=$E84)*('Data&amp;Parsing'!$D:$D&lt;=$G84),""))),-1))</f>
        <v>19.028300000000002</v>
      </c>
      <c r="I84" s="31">
        <v>19.028300000000002</v>
      </c>
      <c r="J84" s="31">
        <v>20.702999999999999</v>
      </c>
      <c r="K84" s="31">
        <v>21.059000000000001</v>
      </c>
      <c r="L84" s="31">
        <v>20.646100000000001</v>
      </c>
      <c r="M84" s="31">
        <v>20.6372</v>
      </c>
      <c r="N84" s="31">
        <v>20.131</v>
      </c>
      <c r="O84" s="31">
        <v>20.131</v>
      </c>
      <c r="P84" s="31">
        <v>20.131</v>
      </c>
      <c r="Q84" s="31">
        <v>19.607299999999999</v>
      </c>
      <c r="R84" s="31">
        <v>19.151</v>
      </c>
      <c r="S84" s="31">
        <v>19.022500000000001</v>
      </c>
      <c r="T84" s="31">
        <v>18.894500000000001</v>
      </c>
      <c r="U84" s="31">
        <v>18.277000000000001</v>
      </c>
      <c r="V84" s="31">
        <v>18.277000000000001</v>
      </c>
      <c r="W84" s="31">
        <v>18.277000000000001</v>
      </c>
      <c r="X84" s="31">
        <v>18.6539</v>
      </c>
      <c r="Y84" s="31">
        <v>18.734999999999999</v>
      </c>
      <c r="Z84" s="31">
        <v>18.463799999999999</v>
      </c>
      <c r="AA84" s="31">
        <v>18.6709</v>
      </c>
      <c r="AB84" s="31">
        <v>19.420999999999999</v>
      </c>
      <c r="AC84" s="31">
        <v>19.420999999999999</v>
      </c>
      <c r="AD84" s="31">
        <v>19.420999999999999</v>
      </c>
      <c r="AE84" s="31">
        <v>19.2319</v>
      </c>
      <c r="AF84" s="31">
        <v>19.347300000000001</v>
      </c>
      <c r="AG84" s="31">
        <v>19.581499999999998</v>
      </c>
      <c r="AH84" s="31">
        <v>19.601400000000002</v>
      </c>
      <c r="AI84" s="31">
        <v>19.259499999999999</v>
      </c>
      <c r="AJ84" s="31">
        <v>19.259499999999999</v>
      </c>
      <c r="AK84" s="31">
        <v>19.259499999999999</v>
      </c>
      <c r="AL84" s="31">
        <v>19.1645</v>
      </c>
      <c r="AM84" s="31"/>
      <c r="AN84" s="31"/>
      <c r="AO84" s="31"/>
      <c r="AP84" s="31"/>
      <c r="AQ84" s="31"/>
      <c r="AR84" s="31"/>
      <c r="AS84" s="31"/>
      <c r="AT84" s="31"/>
      <c r="AU84" s="31"/>
      <c r="AV84" s="31"/>
    </row>
    <row r="85" spans="2:48" ht="64.5" customHeight="1" x14ac:dyDescent="0.25">
      <c r="B85" s="24">
        <v>44074</v>
      </c>
      <c r="C85" s="18">
        <f>_xlfn.XLOOKUP(B85,'Data&amp;Parsing'!$Q:$Q,'Data&amp;Parsing'!$AB:$AB,"",0)</f>
        <v>0</v>
      </c>
      <c r="D85" s="42">
        <f>_xlfn.XLOOKUP(B85,'Data&amp;Parsing'!$Q:$Q,'Data&amp;Parsing'!$W:$W,"",0)</f>
        <v>0.15391364959612949</v>
      </c>
      <c r="E85" s="26">
        <f>_xlfn.XLOOKUP($B85,'Data&amp;Parsing'!$Q:$Q,'Data&amp;Parsing'!$O:$O,"",0)</f>
        <v>44044</v>
      </c>
      <c r="F85" s="19" t="str">
        <f t="shared" si="1"/>
        <v>$29.13
$24.30</v>
      </c>
      <c r="G85" s="26">
        <f>_xlfn.XLOOKUP($B85,'Data&amp;Parsing'!$Q:$Q,'Data&amp;Parsing'!$P:$P,"",0)</f>
        <v>44074</v>
      </c>
      <c r="H85" s="30" cm="1">
        <f t="array" ref="H85:AL85">TRANSPOSE(_xlfn.SORTBY(_xlfn._xlws.FILTER('Data&amp;Parsing'!$I:$I,('Data&amp;Parsing'!$D:$D&gt;=$E85)*('Data&amp;Parsing'!$D:$D&lt;=$G85),""),_xlfn.SEQUENCE(ROWS(_xlfn._xlws.FILTER('Data&amp;Parsing'!$I:$I,('Data&amp;Parsing'!$D:$D&gt;=$E85)*('Data&amp;Parsing'!$D:$D&lt;=$G85),""))),-1))</f>
        <v>24.388999999999999</v>
      </c>
      <c r="I85" s="31">
        <v>24.388999999999999</v>
      </c>
      <c r="J85" s="31">
        <v>24.299600000000002</v>
      </c>
      <c r="K85" s="31">
        <v>26.006</v>
      </c>
      <c r="L85" s="31">
        <v>26.9588</v>
      </c>
      <c r="M85" s="31">
        <v>28.921500000000002</v>
      </c>
      <c r="N85" s="31">
        <v>28.300899999999999</v>
      </c>
      <c r="O85" s="31">
        <v>28.300899999999999</v>
      </c>
      <c r="P85" s="31">
        <v>28.300899999999999</v>
      </c>
      <c r="Q85" s="31">
        <v>29.1295</v>
      </c>
      <c r="R85" s="31">
        <v>24.793099999999999</v>
      </c>
      <c r="S85" s="31">
        <v>25.512</v>
      </c>
      <c r="T85" s="31">
        <v>27.504999999999999</v>
      </c>
      <c r="U85" s="31">
        <v>26.446300000000001</v>
      </c>
      <c r="V85" s="31">
        <v>26.446300000000001</v>
      </c>
      <c r="W85" s="31">
        <v>26.446300000000001</v>
      </c>
      <c r="X85" s="31">
        <v>27.486000000000001</v>
      </c>
      <c r="Y85" s="31">
        <v>27.671500000000002</v>
      </c>
      <c r="Z85" s="31">
        <v>26.700500000000002</v>
      </c>
      <c r="AA85" s="31">
        <v>27.248000000000001</v>
      </c>
      <c r="AB85" s="31">
        <v>26.790500000000002</v>
      </c>
      <c r="AC85" s="31">
        <v>26.790500000000002</v>
      </c>
      <c r="AD85" s="31">
        <v>26.790500000000002</v>
      </c>
      <c r="AE85" s="31">
        <v>26.605</v>
      </c>
      <c r="AF85" s="31">
        <v>26.534199999999998</v>
      </c>
      <c r="AG85" s="31">
        <v>27.4998</v>
      </c>
      <c r="AH85" s="31">
        <v>27.016100000000002</v>
      </c>
      <c r="AI85" s="31">
        <v>27.503</v>
      </c>
      <c r="AJ85" s="31">
        <v>27.503</v>
      </c>
      <c r="AK85" s="31">
        <v>27.503</v>
      </c>
      <c r="AL85" s="31">
        <v>28.142800000000001</v>
      </c>
      <c r="AM85" s="31"/>
      <c r="AN85" s="31"/>
      <c r="AO85" s="31"/>
      <c r="AP85" s="31"/>
      <c r="AQ85" s="31"/>
      <c r="AR85" s="31"/>
      <c r="AS85" s="31"/>
      <c r="AT85" s="31"/>
      <c r="AU85" s="31"/>
      <c r="AV85" s="31"/>
    </row>
    <row r="86" spans="2:48" ht="64.5" customHeight="1" x14ac:dyDescent="0.25">
      <c r="B86" s="24">
        <v>43890</v>
      </c>
      <c r="C86" s="18">
        <f>_xlfn.XLOOKUP(B86,'Data&amp;Parsing'!$Q:$Q,'Data&amp;Parsing'!$AB:$AB,"",0)</f>
        <v>0</v>
      </c>
      <c r="D86" s="42">
        <f>_xlfn.XLOOKUP(B86,'Data&amp;Parsing'!$Q:$Q,'Data&amp;Parsing'!$W:$W,"",0)</f>
        <v>-6.750727449078584E-3</v>
      </c>
      <c r="E86" s="26">
        <f>_xlfn.XLOOKUP($B86,'Data&amp;Parsing'!$Q:$Q,'Data&amp;Parsing'!$O:$O,"",0)</f>
        <v>43862</v>
      </c>
      <c r="F86" s="19" t="str">
        <f t="shared" si="1"/>
        <v>$18.63
$17.49</v>
      </c>
      <c r="G86" s="26">
        <f>_xlfn.XLOOKUP($B86,'Data&amp;Parsing'!$Q:$Q,'Data&amp;Parsing'!$P:$P,"",0)</f>
        <v>43887</v>
      </c>
      <c r="H86" s="30" cm="1">
        <f t="array" ref="H86:AG86">TRANSPOSE(_xlfn.SORTBY(_xlfn._xlws.FILTER('Data&amp;Parsing'!$I:$I,('Data&amp;Parsing'!$D:$D&gt;=$E86)*('Data&amp;Parsing'!$D:$D&lt;=$G86),""),_xlfn.SEQUENCE(ROWS(_xlfn._xlws.FILTER('Data&amp;Parsing'!$I:$I,('Data&amp;Parsing'!$D:$D&gt;=$E86)*('Data&amp;Parsing'!$D:$D&lt;=$G86),""))),-1))</f>
        <v>18.0425</v>
      </c>
      <c r="I86" s="31">
        <v>18.0425</v>
      </c>
      <c r="J86" s="31">
        <v>17.682200000000002</v>
      </c>
      <c r="K86" s="31">
        <v>17.5945</v>
      </c>
      <c r="L86" s="31">
        <v>17.6112</v>
      </c>
      <c r="M86" s="31">
        <v>17.823</v>
      </c>
      <c r="N86" s="31">
        <v>17.701000000000001</v>
      </c>
      <c r="O86" s="31">
        <v>17.701000000000001</v>
      </c>
      <c r="P86" s="31">
        <v>17.701000000000001</v>
      </c>
      <c r="Q86" s="31">
        <v>17.766999999999999</v>
      </c>
      <c r="R86" s="31">
        <v>17.647200000000002</v>
      </c>
      <c r="S86" s="31">
        <v>17.486499999999999</v>
      </c>
      <c r="T86" s="31">
        <v>17.648499999999999</v>
      </c>
      <c r="U86" s="31">
        <v>17.741299999999999</v>
      </c>
      <c r="V86" s="31">
        <v>17.741299999999999</v>
      </c>
      <c r="W86" s="31">
        <v>17.741299999999999</v>
      </c>
      <c r="X86" s="31">
        <v>17.693999999999999</v>
      </c>
      <c r="Y86" s="31">
        <v>18.172999999999998</v>
      </c>
      <c r="Z86" s="31">
        <v>18.431999999999999</v>
      </c>
      <c r="AA86" s="31">
        <v>18.365500000000001</v>
      </c>
      <c r="AB86" s="31">
        <v>18.489000000000001</v>
      </c>
      <c r="AC86" s="31">
        <v>18.489000000000001</v>
      </c>
      <c r="AD86" s="31">
        <v>18.489000000000001</v>
      </c>
      <c r="AE86" s="31">
        <v>18.634499999999999</v>
      </c>
      <c r="AF86" s="31">
        <v>18.001000000000001</v>
      </c>
      <c r="AG86" s="31">
        <v>17.9207</v>
      </c>
      <c r="AH86" s="31"/>
      <c r="AI86" s="31"/>
      <c r="AJ86" s="31"/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</row>
    <row r="87" spans="2:48" ht="64.5" customHeight="1" x14ac:dyDescent="0.25">
      <c r="B87" s="24">
        <v>43861</v>
      </c>
      <c r="C87" s="18">
        <f>_xlfn.XLOOKUP(B87,'Data&amp;Parsing'!$Q:$Q,'Data&amp;Parsing'!$AB:$AB,"",0)</f>
        <v>0</v>
      </c>
      <c r="D87" s="42">
        <f>_xlfn.XLOOKUP(B87,'Data&amp;Parsing'!$Q:$Q,'Data&amp;Parsing'!$W:$W,"",0)</f>
        <v>1.061446255531277E-2</v>
      </c>
      <c r="E87" s="26">
        <f>_xlfn.XLOOKUP($B87,'Data&amp;Parsing'!$Q:$Q,'Data&amp;Parsing'!$O:$O,"",0)</f>
        <v>43831</v>
      </c>
      <c r="F87" s="19" t="str">
        <f t="shared" si="1"/>
        <v>$18.41
$17.47</v>
      </c>
      <c r="G87" s="26">
        <f>_xlfn.XLOOKUP($B87,'Data&amp;Parsing'!$Q:$Q,'Data&amp;Parsing'!$P:$P,"",0)</f>
        <v>43861</v>
      </c>
      <c r="H87" s="30" cm="1">
        <f t="array" ref="H87:AL87">TRANSPOSE(_xlfn.SORTBY(_xlfn._xlws.FILTER('Data&amp;Parsing'!$I:$I,('Data&amp;Parsing'!$D:$D&gt;=$E87)*('Data&amp;Parsing'!$D:$D&lt;=$G87),""),_xlfn.SEQUENCE(ROWS(_xlfn._xlws.FILTER('Data&amp;Parsing'!$I:$I,('Data&amp;Parsing'!$D:$D&gt;=$E87)*('Data&amp;Parsing'!$D:$D&lt;=$G87),""))),-1))</f>
        <v>17.853000000000002</v>
      </c>
      <c r="I87" s="31">
        <v>18.022200000000002</v>
      </c>
      <c r="J87" s="31">
        <v>18.059999999999999</v>
      </c>
      <c r="K87" s="31">
        <v>18.059999999999999</v>
      </c>
      <c r="L87" s="31">
        <v>18.059999999999999</v>
      </c>
      <c r="M87" s="31">
        <v>18.1523</v>
      </c>
      <c r="N87" s="31">
        <v>18.405999999999999</v>
      </c>
      <c r="O87" s="31">
        <v>18.103000000000002</v>
      </c>
      <c r="P87" s="31">
        <v>17.901499999999999</v>
      </c>
      <c r="Q87" s="31">
        <v>18.114999999999998</v>
      </c>
      <c r="R87" s="31">
        <v>18.114999999999998</v>
      </c>
      <c r="S87" s="31">
        <v>18.114999999999998</v>
      </c>
      <c r="T87" s="31">
        <v>17.959800000000001</v>
      </c>
      <c r="U87" s="31">
        <v>17.803000000000001</v>
      </c>
      <c r="V87" s="31">
        <v>18.004000000000001</v>
      </c>
      <c r="W87" s="31">
        <v>17.943000000000001</v>
      </c>
      <c r="X87" s="31">
        <v>18.0412</v>
      </c>
      <c r="Y87" s="31">
        <v>18.0412</v>
      </c>
      <c r="Z87" s="31">
        <v>18.0412</v>
      </c>
      <c r="AA87" s="31">
        <v>18.0776</v>
      </c>
      <c r="AB87" s="31">
        <v>17.787500000000001</v>
      </c>
      <c r="AC87" s="31">
        <v>17.839700000000001</v>
      </c>
      <c r="AD87" s="31">
        <v>17.799499999999998</v>
      </c>
      <c r="AE87" s="31">
        <v>18.100200000000001</v>
      </c>
      <c r="AF87" s="31">
        <v>18.100200000000001</v>
      </c>
      <c r="AG87" s="31">
        <v>18.100200000000001</v>
      </c>
      <c r="AH87" s="31">
        <v>18.099499999999999</v>
      </c>
      <c r="AI87" s="31">
        <v>17.472000000000001</v>
      </c>
      <c r="AJ87" s="31">
        <v>17.558499999999999</v>
      </c>
      <c r="AK87" s="31">
        <v>17.8398</v>
      </c>
      <c r="AL87" s="31">
        <v>18.0425</v>
      </c>
      <c r="AM87" s="31"/>
      <c r="AN87" s="31"/>
      <c r="AO87" s="31"/>
      <c r="AP87" s="31"/>
      <c r="AQ87" s="31"/>
      <c r="AR87" s="31"/>
      <c r="AS87" s="31"/>
      <c r="AT87" s="31"/>
      <c r="AU87" s="31"/>
      <c r="AV87" s="31"/>
    </row>
    <row r="88" spans="2:48" ht="64.5" customHeight="1" x14ac:dyDescent="0.25">
      <c r="B88" s="24">
        <v>43830</v>
      </c>
      <c r="C88" s="18">
        <f>_xlfn.XLOOKUP(B88,'Data&amp;Parsing'!$Q:$Q,'Data&amp;Parsing'!$AB:$AB,"",0)</f>
        <v>0</v>
      </c>
      <c r="D88" s="42">
        <f>_xlfn.XLOOKUP(B88,'Data&amp;Parsing'!$Q:$Q,'Data&amp;Parsing'!$W:$W,"",0)</f>
        <v>4.828537874339392E-2</v>
      </c>
      <c r="E88" s="26">
        <f>_xlfn.XLOOKUP($B88,'Data&amp;Parsing'!$Q:$Q,'Data&amp;Parsing'!$O:$O,"",0)</f>
        <v>43800</v>
      </c>
      <c r="F88" s="19" t="str">
        <f t="shared" si="1"/>
        <v>$17.93
$16.58</v>
      </c>
      <c r="G88" s="26">
        <f>_xlfn.XLOOKUP($B88,'Data&amp;Parsing'!$Q:$Q,'Data&amp;Parsing'!$P:$P,"",0)</f>
        <v>43830</v>
      </c>
      <c r="H88" s="30" cm="1">
        <f t="array" ref="H88:AL88">TRANSPOSE(_xlfn.SORTBY(_xlfn._xlws.FILTER('Data&amp;Parsing'!$I:$I,('Data&amp;Parsing'!$D:$D&gt;=$E88)*('Data&amp;Parsing'!$D:$D&lt;=$G88),""),_xlfn.SEQUENCE(ROWS(_xlfn._xlws.FILTER('Data&amp;Parsing'!$I:$I,('Data&amp;Parsing'!$D:$D&gt;=$E88)*('Data&amp;Parsing'!$D:$D&lt;=$G88),""))),-1))</f>
        <v>17.03</v>
      </c>
      <c r="I88" s="31">
        <v>16.911999999999999</v>
      </c>
      <c r="J88" s="31">
        <v>17.173300000000001</v>
      </c>
      <c r="K88" s="31">
        <v>16.855699999999999</v>
      </c>
      <c r="L88" s="31">
        <v>16.9665</v>
      </c>
      <c r="M88" s="31">
        <v>16.576499999999999</v>
      </c>
      <c r="N88" s="31">
        <v>16.576499999999999</v>
      </c>
      <c r="O88" s="31">
        <v>16.576499999999999</v>
      </c>
      <c r="P88" s="31">
        <v>16.606300000000001</v>
      </c>
      <c r="Q88" s="31">
        <v>16.664999999999999</v>
      </c>
      <c r="R88" s="31">
        <v>16.8628</v>
      </c>
      <c r="S88" s="31">
        <v>16.928699999999999</v>
      </c>
      <c r="T88" s="31">
        <v>16.932600000000001</v>
      </c>
      <c r="U88" s="31">
        <v>16.932600000000001</v>
      </c>
      <c r="V88" s="31">
        <v>16.932600000000001</v>
      </c>
      <c r="W88" s="31">
        <v>17.0395</v>
      </c>
      <c r="X88" s="31">
        <v>17.0105</v>
      </c>
      <c r="Y88" s="31">
        <v>17.016500000000001</v>
      </c>
      <c r="Z88" s="31">
        <v>17.063700000000001</v>
      </c>
      <c r="AA88" s="31">
        <v>17.198399999999999</v>
      </c>
      <c r="AB88" s="31">
        <v>17.198399999999999</v>
      </c>
      <c r="AC88" s="31">
        <v>17.198399999999999</v>
      </c>
      <c r="AD88" s="31">
        <v>17.452500000000001</v>
      </c>
      <c r="AE88" s="31">
        <v>17.795000000000002</v>
      </c>
      <c r="AF88" s="31">
        <v>17.779</v>
      </c>
      <c r="AG88" s="31">
        <v>17.897600000000001</v>
      </c>
      <c r="AH88" s="31">
        <v>17.767499999999998</v>
      </c>
      <c r="AI88" s="31">
        <v>17.767499999999998</v>
      </c>
      <c r="AJ88" s="31">
        <v>17.767499999999998</v>
      </c>
      <c r="AK88" s="31">
        <v>17.929200000000002</v>
      </c>
      <c r="AL88" s="31">
        <v>17.8523</v>
      </c>
      <c r="AM88" s="31"/>
      <c r="AN88" s="31"/>
      <c r="AO88" s="31"/>
      <c r="AP88" s="31"/>
      <c r="AQ88" s="31"/>
      <c r="AR88" s="31"/>
      <c r="AS88" s="31"/>
      <c r="AT88" s="31"/>
      <c r="AU88" s="31"/>
      <c r="AV88" s="31"/>
    </row>
    <row r="89" spans="2:48" ht="64.5" customHeight="1" x14ac:dyDescent="0.25">
      <c r="B89" s="24">
        <v>43524</v>
      </c>
      <c r="C89" s="18">
        <f>_xlfn.XLOOKUP(B89,'Data&amp;Parsing'!$Q:$Q,'Data&amp;Parsing'!$AB:$AB,"",0)</f>
        <v>0</v>
      </c>
      <c r="D89" s="42">
        <f>_xlfn.XLOOKUP(B89,'Data&amp;Parsing'!$Q:$Q,'Data&amp;Parsing'!$W:$W,"",0)</f>
        <v>-6.976481088080132E-4</v>
      </c>
      <c r="E89" s="26">
        <f>_xlfn.XLOOKUP($B89,'Data&amp;Parsing'!$Q:$Q,'Data&amp;Parsing'!$O:$O,"",0)</f>
        <v>43497</v>
      </c>
      <c r="F89" s="19" t="str">
        <f t="shared" ref="F89" si="2">TEXT(MAX(H89:BR89),"$0.00"&amp;REPT(CHAR(10),4))&amp;TEXT(MIN(H89:BR89),"$0.00")</f>
        <v>$16.05
$15.57</v>
      </c>
      <c r="G89" s="26">
        <f>_xlfn.XLOOKUP($B89,'Data&amp;Parsing'!$Q:$Q,'Data&amp;Parsing'!$P:$P,"",0)</f>
        <v>43521</v>
      </c>
      <c r="H89" s="30" cm="1">
        <f t="array" ref="H89:AF89">TRANSPOSE(_xlfn.SORTBY(_xlfn._xlws.FILTER('Data&amp;Parsing'!$I:$I,('Data&amp;Parsing'!$D:$D&gt;=$E89)*('Data&amp;Parsing'!$D:$D&lt;=$G89),""),_xlfn.SEQUENCE(ROWS(_xlfn._xlws.FILTER('Data&amp;Parsing'!$I:$I,('Data&amp;Parsing'!$D:$D&gt;=$E89)*('Data&amp;Parsing'!$D:$D&lt;=$G89),""))),-1))</f>
        <v>15.910600000000001</v>
      </c>
      <c r="I89" s="31">
        <v>15.910600000000001</v>
      </c>
      <c r="J89" s="31">
        <v>15.910600000000001</v>
      </c>
      <c r="K89" s="31">
        <v>15.868499999999999</v>
      </c>
      <c r="L89" s="31">
        <v>15.8505</v>
      </c>
      <c r="M89" s="31">
        <v>15.6737</v>
      </c>
      <c r="N89" s="31">
        <v>15.736000000000001</v>
      </c>
      <c r="O89" s="31">
        <v>15.824199999999999</v>
      </c>
      <c r="P89" s="31">
        <v>15.824199999999999</v>
      </c>
      <c r="Q89" s="31">
        <v>15.824199999999999</v>
      </c>
      <c r="R89" s="31">
        <v>15.7075</v>
      </c>
      <c r="S89" s="31">
        <v>15.7065</v>
      </c>
      <c r="T89" s="31">
        <v>15.5715</v>
      </c>
      <c r="U89" s="31">
        <v>15.621499999999999</v>
      </c>
      <c r="V89" s="31">
        <v>15.7875</v>
      </c>
      <c r="W89" s="31">
        <v>15.7875</v>
      </c>
      <c r="X89" s="31">
        <v>15.7875</v>
      </c>
      <c r="Y89" s="31">
        <v>15.81</v>
      </c>
      <c r="Z89" s="31">
        <v>15.9915</v>
      </c>
      <c r="AA89" s="31">
        <v>16.049099999999999</v>
      </c>
      <c r="AB89" s="31">
        <v>15.8142</v>
      </c>
      <c r="AC89" s="31">
        <v>15.9237</v>
      </c>
      <c r="AD89" s="31">
        <v>15.9237</v>
      </c>
      <c r="AE89" s="31">
        <v>15.9237</v>
      </c>
      <c r="AF89" s="31">
        <v>15.8995</v>
      </c>
      <c r="AG89" s="31"/>
      <c r="AH89" s="31"/>
      <c r="AI89" s="31"/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</row>
  </sheetData>
  <conditionalFormatting sqref="A1:XFD1048576">
    <cfRule type="expression" dxfId="1" priority="1">
      <formula>ISEVEN(ROW(A1))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05C60535-1F16-4fd2-B633-F4F36F0B64E0}">
      <x14:sparklineGroups xmlns:xm="http://schemas.microsoft.com/office/excel/2006/main">
        <x14:sparklineGroup lineWeight="2.25" displayEmptyCellsAs="gap" xr2:uid="{6E206223-8C2A-4193-AB23-A537E598E560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'FND Analysis'!H2:AV2</xm:f>
              <xm:sqref>F2</xm:sqref>
            </x14:sparkline>
            <x14:sparkline>
              <xm:f>'FND Analysis'!H3:AV3</xm:f>
              <xm:sqref>F3</xm:sqref>
            </x14:sparkline>
            <x14:sparkline>
              <xm:f>'FND Analysis'!H4:AV4</xm:f>
              <xm:sqref>F4</xm:sqref>
            </x14:sparkline>
            <x14:sparkline>
              <xm:f>'FND Analysis'!H5:AV5</xm:f>
              <xm:sqref>F5</xm:sqref>
            </x14:sparkline>
            <x14:sparkline>
              <xm:f>'FND Analysis'!H6:AV6</xm:f>
              <xm:sqref>F6</xm:sqref>
            </x14:sparkline>
            <x14:sparkline>
              <xm:f>'FND Analysis'!H7:AV7</xm:f>
              <xm:sqref>F7</xm:sqref>
            </x14:sparkline>
            <x14:sparkline>
              <xm:f>'FND Analysis'!H8:AV8</xm:f>
              <xm:sqref>F8</xm:sqref>
            </x14:sparkline>
            <x14:sparkline>
              <xm:f>'FND Analysis'!H9:AV9</xm:f>
              <xm:sqref>F9</xm:sqref>
            </x14:sparkline>
            <x14:sparkline>
              <xm:f>'FND Analysis'!H10:AV10</xm:f>
              <xm:sqref>F10</xm:sqref>
            </x14:sparkline>
            <x14:sparkline>
              <xm:f>'FND Analysis'!H11:AV11</xm:f>
              <xm:sqref>F11</xm:sqref>
            </x14:sparkline>
            <x14:sparkline>
              <xm:f>'FND Analysis'!H12:AV12</xm:f>
              <xm:sqref>F12</xm:sqref>
            </x14:sparkline>
            <x14:sparkline>
              <xm:f>'FND Analysis'!H13:AV13</xm:f>
              <xm:sqref>F13</xm:sqref>
            </x14:sparkline>
            <x14:sparkline>
              <xm:f>'FND Analysis'!H14:AV14</xm:f>
              <xm:sqref>F14</xm:sqref>
            </x14:sparkline>
            <x14:sparkline>
              <xm:f>'FND Analysis'!H15:AV15</xm:f>
              <xm:sqref>F15</xm:sqref>
            </x14:sparkline>
            <x14:sparkline>
              <xm:f>'FND Analysis'!H16:AV16</xm:f>
              <xm:sqref>F16</xm:sqref>
            </x14:sparkline>
            <x14:sparkline>
              <xm:f>'FND Analysis'!H17:AV17</xm:f>
              <xm:sqref>F17</xm:sqref>
            </x14:sparkline>
            <x14:sparkline>
              <xm:f>'FND Analysis'!H18:AV18</xm:f>
              <xm:sqref>F18</xm:sqref>
            </x14:sparkline>
            <x14:sparkline>
              <xm:f>'FND Analysis'!H19:AV19</xm:f>
              <xm:sqref>F19</xm:sqref>
            </x14:sparkline>
            <x14:sparkline>
              <xm:f>'FND Analysis'!H20:AV20</xm:f>
              <xm:sqref>F20</xm:sqref>
            </x14:sparkline>
            <x14:sparkline>
              <xm:f>'FND Analysis'!H21:AV21</xm:f>
              <xm:sqref>F21</xm:sqref>
            </x14:sparkline>
            <x14:sparkline>
              <xm:f>'FND Analysis'!H22:AV22</xm:f>
              <xm:sqref>F22</xm:sqref>
            </x14:sparkline>
            <x14:sparkline>
              <xm:f>'FND Analysis'!H23:AV23</xm:f>
              <xm:sqref>F23</xm:sqref>
            </x14:sparkline>
            <x14:sparkline>
              <xm:f>'FND Analysis'!H24:AV24</xm:f>
              <xm:sqref>F24</xm:sqref>
            </x14:sparkline>
            <x14:sparkline>
              <xm:f>'FND Analysis'!H25:AV25</xm:f>
              <xm:sqref>F25</xm:sqref>
            </x14:sparkline>
            <x14:sparkline>
              <xm:f>'FND Analysis'!H26:AV26</xm:f>
              <xm:sqref>F26</xm:sqref>
            </x14:sparkline>
            <x14:sparkline>
              <xm:f>'FND Analysis'!H27:AV27</xm:f>
              <xm:sqref>F27</xm:sqref>
            </x14:sparkline>
            <x14:sparkline>
              <xm:f>'FND Analysis'!H28:AV28</xm:f>
              <xm:sqref>F28</xm:sqref>
            </x14:sparkline>
            <x14:sparkline>
              <xm:f>'FND Analysis'!H29:AV29</xm:f>
              <xm:sqref>F29</xm:sqref>
            </x14:sparkline>
            <x14:sparkline>
              <xm:f>'FND Analysis'!H30:AV30</xm:f>
              <xm:sqref>F30</xm:sqref>
            </x14:sparkline>
            <x14:sparkline>
              <xm:f>'FND Analysis'!H31:AV31</xm:f>
              <xm:sqref>F31</xm:sqref>
            </x14:sparkline>
            <x14:sparkline>
              <xm:f>'FND Analysis'!H32:AV32</xm:f>
              <xm:sqref>F32</xm:sqref>
            </x14:sparkline>
            <x14:sparkline>
              <xm:f>'FND Analysis'!H33:AV33</xm:f>
              <xm:sqref>F33</xm:sqref>
            </x14:sparkline>
            <x14:sparkline>
              <xm:f>'FND Analysis'!H34:AV34</xm:f>
              <xm:sqref>F34</xm:sqref>
            </x14:sparkline>
            <x14:sparkline>
              <xm:f>'FND Analysis'!H35:AV35</xm:f>
              <xm:sqref>F35</xm:sqref>
            </x14:sparkline>
            <x14:sparkline>
              <xm:f>'FND Analysis'!H36:AV36</xm:f>
              <xm:sqref>F36</xm:sqref>
            </x14:sparkline>
            <x14:sparkline>
              <xm:f>'FND Analysis'!H37:AV37</xm:f>
              <xm:sqref>F37</xm:sqref>
            </x14:sparkline>
            <x14:sparkline>
              <xm:f>'FND Analysis'!H38:AV38</xm:f>
              <xm:sqref>F38</xm:sqref>
            </x14:sparkline>
            <x14:sparkline>
              <xm:f>'FND Analysis'!H39:AV39</xm:f>
              <xm:sqref>F39</xm:sqref>
            </x14:sparkline>
            <x14:sparkline>
              <xm:f>'FND Analysis'!H40:AV40</xm:f>
              <xm:sqref>F40</xm:sqref>
            </x14:sparkline>
            <x14:sparkline>
              <xm:f>'FND Analysis'!H41:AV41</xm:f>
              <xm:sqref>F41</xm:sqref>
            </x14:sparkline>
            <x14:sparkline>
              <xm:f>'FND Analysis'!H42:AV42</xm:f>
              <xm:sqref>F42</xm:sqref>
            </x14:sparkline>
            <x14:sparkline>
              <xm:f>'FND Analysis'!H43:AV43</xm:f>
              <xm:sqref>F43</xm:sqref>
            </x14:sparkline>
            <x14:sparkline>
              <xm:f>'FND Analysis'!H44:AV44</xm:f>
              <xm:sqref>F44</xm:sqref>
            </x14:sparkline>
            <x14:sparkline>
              <xm:f>'FND Analysis'!H45:AV45</xm:f>
              <xm:sqref>F45</xm:sqref>
            </x14:sparkline>
            <x14:sparkline>
              <xm:f>'FND Analysis'!H46:AV46</xm:f>
              <xm:sqref>F46</xm:sqref>
            </x14:sparkline>
            <x14:sparkline>
              <xm:f>'FND Analysis'!H47:AV47</xm:f>
              <xm:sqref>F47</xm:sqref>
            </x14:sparkline>
            <x14:sparkline>
              <xm:f>'FND Analysis'!H48:AV48</xm:f>
              <xm:sqref>F48</xm:sqref>
            </x14:sparkline>
            <x14:sparkline>
              <xm:f>'FND Analysis'!H49:AV49</xm:f>
              <xm:sqref>F49</xm:sqref>
            </x14:sparkline>
            <x14:sparkline>
              <xm:f>'FND Analysis'!H50:AV50</xm:f>
              <xm:sqref>F50</xm:sqref>
            </x14:sparkline>
            <x14:sparkline>
              <xm:f>'FND Analysis'!H51:AV51</xm:f>
              <xm:sqref>F51</xm:sqref>
            </x14:sparkline>
            <x14:sparkline>
              <xm:f>'FND Analysis'!H52:AV52</xm:f>
              <xm:sqref>F52</xm:sqref>
            </x14:sparkline>
            <x14:sparkline>
              <xm:f>'FND Analysis'!H53:AV53</xm:f>
              <xm:sqref>F53</xm:sqref>
            </x14:sparkline>
            <x14:sparkline>
              <xm:f>'FND Analysis'!H54:AV54</xm:f>
              <xm:sqref>F54</xm:sqref>
            </x14:sparkline>
            <x14:sparkline>
              <xm:f>'FND Analysis'!H55:AV55</xm:f>
              <xm:sqref>F55</xm:sqref>
            </x14:sparkline>
            <x14:sparkline>
              <xm:f>'FND Analysis'!H56:AV56</xm:f>
              <xm:sqref>F56</xm:sqref>
            </x14:sparkline>
            <x14:sparkline>
              <xm:f>'FND Analysis'!H57:AV57</xm:f>
              <xm:sqref>F57</xm:sqref>
            </x14:sparkline>
            <x14:sparkline>
              <xm:f>'FND Analysis'!H58:AV58</xm:f>
              <xm:sqref>F58</xm:sqref>
            </x14:sparkline>
            <x14:sparkline>
              <xm:f>'FND Analysis'!H59:AV59</xm:f>
              <xm:sqref>F59</xm:sqref>
            </x14:sparkline>
            <x14:sparkline>
              <xm:f>'FND Analysis'!H60:AV60</xm:f>
              <xm:sqref>F60</xm:sqref>
            </x14:sparkline>
            <x14:sparkline>
              <xm:f>'FND Analysis'!H61:AV61</xm:f>
              <xm:sqref>F61</xm:sqref>
            </x14:sparkline>
            <x14:sparkline>
              <xm:f>'FND Analysis'!H62:AV62</xm:f>
              <xm:sqref>F62</xm:sqref>
            </x14:sparkline>
            <x14:sparkline>
              <xm:f>'FND Analysis'!H63:AV63</xm:f>
              <xm:sqref>F63</xm:sqref>
            </x14:sparkline>
            <x14:sparkline>
              <xm:f>'FND Analysis'!H64:AV64</xm:f>
              <xm:sqref>F64</xm:sqref>
            </x14:sparkline>
            <x14:sparkline>
              <xm:f>'FND Analysis'!H65:AV65</xm:f>
              <xm:sqref>F65</xm:sqref>
            </x14:sparkline>
            <x14:sparkline>
              <xm:f>'FND Analysis'!H66:AV66</xm:f>
              <xm:sqref>F66</xm:sqref>
            </x14:sparkline>
            <x14:sparkline>
              <xm:f>'FND Analysis'!H67:AV67</xm:f>
              <xm:sqref>F67</xm:sqref>
            </x14:sparkline>
            <x14:sparkline>
              <xm:f>'FND Analysis'!H68:AV68</xm:f>
              <xm:sqref>F68</xm:sqref>
            </x14:sparkline>
            <x14:sparkline>
              <xm:f>'FND Analysis'!H69:AV69</xm:f>
              <xm:sqref>F69</xm:sqref>
            </x14:sparkline>
            <x14:sparkline>
              <xm:f>'FND Analysis'!H70:AV70</xm:f>
              <xm:sqref>F70</xm:sqref>
            </x14:sparkline>
            <x14:sparkline>
              <xm:f>'FND Analysis'!H71:AV71</xm:f>
              <xm:sqref>F71</xm:sqref>
            </x14:sparkline>
            <x14:sparkline>
              <xm:f>'FND Analysis'!H72:AV72</xm:f>
              <xm:sqref>F72</xm:sqref>
            </x14:sparkline>
            <x14:sparkline>
              <xm:f>'FND Analysis'!H73:AV73</xm:f>
              <xm:sqref>F73</xm:sqref>
            </x14:sparkline>
            <x14:sparkline>
              <xm:f>'FND Analysis'!H74:AV74</xm:f>
              <xm:sqref>F74</xm:sqref>
            </x14:sparkline>
            <x14:sparkline>
              <xm:f>'FND Analysis'!H75:AV75</xm:f>
              <xm:sqref>F75</xm:sqref>
            </x14:sparkline>
            <x14:sparkline>
              <xm:f>'FND Analysis'!H76:AV76</xm:f>
              <xm:sqref>F76</xm:sqref>
            </x14:sparkline>
            <x14:sparkline>
              <xm:f>'FND Analysis'!H77:AV77</xm:f>
              <xm:sqref>F77</xm:sqref>
            </x14:sparkline>
            <x14:sparkline>
              <xm:f>'FND Analysis'!H78:AV78</xm:f>
              <xm:sqref>F78</xm:sqref>
            </x14:sparkline>
            <x14:sparkline>
              <xm:f>'FND Analysis'!H79:AV79</xm:f>
              <xm:sqref>F79</xm:sqref>
            </x14:sparkline>
            <x14:sparkline>
              <xm:f>'FND Analysis'!H80:AV80</xm:f>
              <xm:sqref>F80</xm:sqref>
            </x14:sparkline>
            <x14:sparkline>
              <xm:f>'FND Analysis'!H81:AV81</xm:f>
              <xm:sqref>F81</xm:sqref>
            </x14:sparkline>
            <x14:sparkline>
              <xm:f>'FND Analysis'!H82:AV82</xm:f>
              <xm:sqref>F82</xm:sqref>
            </x14:sparkline>
            <x14:sparkline>
              <xm:f>'FND Analysis'!H83:AV83</xm:f>
              <xm:sqref>F83</xm:sqref>
            </x14:sparkline>
            <x14:sparkline>
              <xm:f>'FND Analysis'!H84:AV84</xm:f>
              <xm:sqref>F84</xm:sqref>
            </x14:sparkline>
            <x14:sparkline>
              <xm:f>'FND Analysis'!H85:AV85</xm:f>
              <xm:sqref>F85</xm:sqref>
            </x14:sparkline>
            <x14:sparkline>
              <xm:f>'FND Analysis'!H86:AV86</xm:f>
              <xm:sqref>F86</xm:sqref>
            </x14:sparkline>
            <x14:sparkline>
              <xm:f>'FND Analysis'!H87:AV87</xm:f>
              <xm:sqref>F87</xm:sqref>
            </x14:sparkline>
            <x14:sparkline>
              <xm:f>'FND Analysis'!H88:AV88</xm:f>
              <xm:sqref>F88</xm:sqref>
            </x14:sparkline>
            <x14:sparkline>
              <xm:f>'FND Analysis'!H89:AV89</xm:f>
              <xm:sqref>F89</xm:sqref>
            </x14:sparkline>
          </x14:sparklines>
        </x14:sparklineGroup>
      </x14:sparklineGroup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C60374-3D92-436A-A653-0A2BF1F4BFCD}">
  <dimension ref="A1:AV89"/>
  <sheetViews>
    <sheetView showGridLines="0" tabSelected="1" zoomScaleNormal="100" workbookViewId="0">
      <pane ySplit="1" topLeftCell="A2" activePane="bottomLeft" state="frozen"/>
      <selection pane="bottomLeft" activeCell="H2" sqref="H2"/>
    </sheetView>
  </sheetViews>
  <sheetFormatPr defaultRowHeight="64.5" customHeight="1" x14ac:dyDescent="0.25"/>
  <cols>
    <col min="1" max="1" width="9.140625" style="29"/>
    <col min="2" max="2" width="19.7109375" style="24" customWidth="1"/>
    <col min="3" max="3" width="35.7109375" style="18" customWidth="1"/>
    <col min="4" max="4" width="30.85546875" style="42" bestFit="1" customWidth="1"/>
    <col min="5" max="5" width="16.5703125" style="26" bestFit="1" customWidth="1"/>
    <col min="6" max="6" width="50" style="33" customWidth="1"/>
    <col min="7" max="7" width="16.5703125" style="26" bestFit="1" customWidth="1"/>
    <col min="8" max="8" width="10.140625" style="34" bestFit="1" customWidth="1"/>
    <col min="9" max="10" width="10.140625" style="32" bestFit="1" customWidth="1"/>
    <col min="11" max="12" width="10" style="32" bestFit="1" customWidth="1"/>
    <col min="13" max="15" width="9.5703125" style="32" bestFit="1" customWidth="1"/>
    <col min="16" max="16" width="9.42578125" style="32" bestFit="1" customWidth="1"/>
    <col min="17" max="17" width="10" style="32" bestFit="1" customWidth="1"/>
    <col min="18" max="43" width="10.140625" style="32" bestFit="1" customWidth="1"/>
    <col min="44" max="48" width="9.28515625" style="32" bestFit="1" customWidth="1"/>
    <col min="49" max="16384" width="9.140625" style="32"/>
  </cols>
  <sheetData>
    <row r="1" spans="1:48" s="28" customFormat="1" ht="77.25" customHeight="1" x14ac:dyDescent="0.25">
      <c r="A1" s="27"/>
      <c r="B1" s="23" t="s">
        <v>24</v>
      </c>
      <c r="C1" s="20" t="s">
        <v>38</v>
      </c>
      <c r="D1" s="41" t="s">
        <v>35</v>
      </c>
      <c r="E1" s="44" t="s">
        <v>39</v>
      </c>
      <c r="F1" s="21" t="s">
        <v>34</v>
      </c>
      <c r="G1" s="44" t="s">
        <v>40</v>
      </c>
      <c r="H1" s="22" t="s">
        <v>36</v>
      </c>
    </row>
    <row r="2" spans="1:48" ht="64.5" customHeight="1" x14ac:dyDescent="0.25">
      <c r="B2" s="24" cm="1">
        <f t="array" ref="B2:B89">_xlfn.SORTBY('Data&amp;Parsing'!$Q$8:$Q$95,'Data&amp;Parsing'!$V$8:$V$95,-1)</f>
        <v>44834</v>
      </c>
      <c r="C2" s="18">
        <f>_xlfn.XLOOKUP(B2,'Data&amp;Parsing'!$Q:$Q,'Data&amp;Parsing'!$V:$V,"",0)</f>
        <v>0.74908349183174039</v>
      </c>
      <c r="D2" s="42">
        <f>_xlfn.XLOOKUP(B2,'Data&amp;Parsing'!$Q:$Q,'Data&amp;Parsing'!$W:$W,"",0)</f>
        <v>3.2743554952510218E-2</v>
      </c>
      <c r="E2" s="26">
        <f>_xlfn.XLOOKUP($B2,'Data&amp;Parsing'!$Q:$Q,'Data&amp;Parsing'!$O:$O,"",0)</f>
        <v>44803</v>
      </c>
      <c r="F2" s="19" t="str">
        <f>TEXT(MAX(H2:BR2),"$0.00"&amp;REPT(CHAR(10),4))&amp;TEXT(MIN(H2:BR2),"$0.00")</f>
        <v>$19.80
$17.81</v>
      </c>
      <c r="G2" s="26">
        <f>_xlfn.XLOOKUP($B2,'Data&amp;Parsing'!$Q:$Q,'Data&amp;Parsing'!$P:$P,"",0)</f>
        <v>44834</v>
      </c>
      <c r="H2" s="30" cm="1">
        <f t="array" ref="H2:AM2">TRANSPOSE(_xlfn.SORTBY(_xlfn._xlws.FILTER('Data&amp;Parsing'!$I:$I,('Data&amp;Parsing'!$D:$D&gt;=$E2)*('Data&amp;Parsing'!$D:$D&lt;=$G2),""),_xlfn.SEQUENCE(ROWS(_xlfn._xlws.FILTER('Data&amp;Parsing'!$I:$I,('Data&amp;Parsing'!$D:$D&gt;=$E2)*('Data&amp;Parsing'!$D:$D&lt;=$G2),""))),-1))</f>
        <v>18.425000000000001</v>
      </c>
      <c r="I2" s="31">
        <v>17.992000000000001</v>
      </c>
      <c r="J2" s="31">
        <v>17.809000000000001</v>
      </c>
      <c r="K2" s="31">
        <v>18.041499999999999</v>
      </c>
      <c r="L2" s="31">
        <v>18.041499999999999</v>
      </c>
      <c r="M2" s="31">
        <v>18.041499999999999</v>
      </c>
      <c r="N2" s="31">
        <v>18.156500000000001</v>
      </c>
      <c r="O2" s="31">
        <v>18.018699999999999</v>
      </c>
      <c r="P2" s="31">
        <v>18.464500000000001</v>
      </c>
      <c r="Q2" s="31">
        <v>18.535900000000002</v>
      </c>
      <c r="R2" s="31">
        <v>18.858599999999999</v>
      </c>
      <c r="S2" s="31">
        <v>18.858599999999999</v>
      </c>
      <c r="T2" s="31">
        <v>18.858599999999999</v>
      </c>
      <c r="U2" s="31">
        <v>19.797499999999999</v>
      </c>
      <c r="V2" s="31">
        <v>19.333500000000001</v>
      </c>
      <c r="W2" s="31">
        <v>19.627500000000001</v>
      </c>
      <c r="X2" s="31">
        <v>19.172499999999999</v>
      </c>
      <c r="Y2" s="31">
        <v>19.589500000000001</v>
      </c>
      <c r="Z2" s="31">
        <v>19.589500000000001</v>
      </c>
      <c r="AA2" s="31">
        <v>19.589500000000001</v>
      </c>
      <c r="AB2" s="31">
        <v>19.5625</v>
      </c>
      <c r="AC2" s="31">
        <v>19.273700000000002</v>
      </c>
      <c r="AD2" s="31">
        <v>19.5684</v>
      </c>
      <c r="AE2" s="31">
        <v>19.635000000000002</v>
      </c>
      <c r="AF2" s="31">
        <v>18.87</v>
      </c>
      <c r="AG2" s="31">
        <v>18.87</v>
      </c>
      <c r="AH2" s="31">
        <v>18.87</v>
      </c>
      <c r="AI2" s="31">
        <v>18.3505</v>
      </c>
      <c r="AJ2" s="31">
        <v>18.3827</v>
      </c>
      <c r="AK2" s="31">
        <v>18.899699999999999</v>
      </c>
      <c r="AL2" s="31">
        <v>18.82</v>
      </c>
      <c r="AM2" s="31">
        <v>19.028300000000002</v>
      </c>
      <c r="AN2" s="31"/>
      <c r="AO2" s="31"/>
      <c r="AP2" s="31"/>
      <c r="AQ2" s="31"/>
      <c r="AR2" s="31"/>
      <c r="AS2" s="31"/>
      <c r="AT2" s="31"/>
      <c r="AU2" s="31"/>
      <c r="AV2" s="31"/>
    </row>
    <row r="3" spans="1:48" ht="64.5" customHeight="1" x14ac:dyDescent="0.25">
      <c r="B3" s="24">
        <v>45138</v>
      </c>
      <c r="C3" s="18">
        <f>_xlfn.XLOOKUP(B3,'Data&amp;Parsing'!$Q:$Q,'Data&amp;Parsing'!$V:$V,"",0)</f>
        <v>0.72405299869251571</v>
      </c>
      <c r="D3" s="42">
        <f>_xlfn.XLOOKUP(B3,'Data&amp;Parsing'!$Q:$Q,'Data&amp;Parsing'!$W:$W,"",0)</f>
        <v>7.8876110704868344E-2</v>
      </c>
      <c r="E3" s="26">
        <f>_xlfn.XLOOKUP($B3,'Data&amp;Parsing'!$Q:$Q,'Data&amp;Parsing'!$O:$O,"",0)</f>
        <v>45106</v>
      </c>
      <c r="F3" s="19" t="str">
        <f t="shared" ref="F3:F66" si="0">TEXT(MAX(H3:BR3),"$0.00"&amp;REPT(CHAR(10),4))&amp;TEXT(MIN(H3:BR3),"$0.00")</f>
        <v>$25.15
$22.56</v>
      </c>
      <c r="G3" s="26">
        <f>_xlfn.XLOOKUP($B3,'Data&amp;Parsing'!$Q:$Q,'Data&amp;Parsing'!$P:$P,"",0)</f>
        <v>45137</v>
      </c>
      <c r="H3" s="30" cm="1">
        <f t="array" ref="H3:AM3">TRANSPOSE(_xlfn.SORTBY(_xlfn._xlws.FILTER('Data&amp;Parsing'!$I:$I,('Data&amp;Parsing'!$D:$D&gt;=$E3)*('Data&amp;Parsing'!$D:$D&lt;=$G3),""),_xlfn.SEQUENCE(ROWS(_xlfn._xlws.FILTER('Data&amp;Parsing'!$I:$I,('Data&amp;Parsing'!$D:$D&gt;=$E3)*('Data&amp;Parsing'!$D:$D&lt;=$G3),""))),-1))</f>
        <v>24.3443</v>
      </c>
      <c r="I3" s="31">
        <v>24.3443</v>
      </c>
      <c r="J3" s="31">
        <v>24.3443</v>
      </c>
      <c r="K3" s="31">
        <v>24.1355</v>
      </c>
      <c r="L3" s="31">
        <v>24.930700000000002</v>
      </c>
      <c r="M3" s="31">
        <v>24.689299999999999</v>
      </c>
      <c r="N3" s="31">
        <v>24.3477</v>
      </c>
      <c r="O3" s="31">
        <v>24.613299999999999</v>
      </c>
      <c r="P3" s="31">
        <v>24.613299999999999</v>
      </c>
      <c r="Q3" s="31">
        <v>24.613299999999999</v>
      </c>
      <c r="R3" s="31">
        <v>24.7605</v>
      </c>
      <c r="S3" s="31">
        <v>25.145199999999999</v>
      </c>
      <c r="T3" s="31">
        <v>25.055800000000001</v>
      </c>
      <c r="U3" s="31">
        <v>24.8414</v>
      </c>
      <c r="V3" s="31">
        <v>24.9497</v>
      </c>
      <c r="W3" s="31">
        <v>24.9497</v>
      </c>
      <c r="X3" s="31">
        <v>24.9497</v>
      </c>
      <c r="Y3" s="31">
        <v>24.88</v>
      </c>
      <c r="Z3" s="31">
        <v>24.122499999999999</v>
      </c>
      <c r="AA3" s="31">
        <v>23.122199999999999</v>
      </c>
      <c r="AB3" s="31">
        <v>23.13</v>
      </c>
      <c r="AC3" s="31">
        <v>23.088799999999999</v>
      </c>
      <c r="AD3" s="31">
        <v>23.088799999999999</v>
      </c>
      <c r="AE3" s="31">
        <v>23.088799999999999</v>
      </c>
      <c r="AF3" s="31">
        <v>22.72</v>
      </c>
      <c r="AG3" s="31">
        <v>23.108699999999999</v>
      </c>
      <c r="AH3" s="31">
        <v>22.966699999999999</v>
      </c>
      <c r="AI3" s="31">
        <v>22.9193</v>
      </c>
      <c r="AJ3" s="31">
        <v>22.774699999999999</v>
      </c>
      <c r="AK3" s="31">
        <v>22.774699999999999</v>
      </c>
      <c r="AL3" s="31">
        <v>22.774699999999999</v>
      </c>
      <c r="AM3" s="31">
        <v>22.564499999999999</v>
      </c>
      <c r="AN3" s="31"/>
      <c r="AO3" s="31"/>
      <c r="AP3" s="31"/>
      <c r="AQ3" s="31"/>
      <c r="AR3" s="31"/>
      <c r="AS3" s="31"/>
      <c r="AT3" s="31"/>
      <c r="AU3" s="31"/>
      <c r="AV3" s="31"/>
    </row>
    <row r="4" spans="1:48" ht="64.5" customHeight="1" x14ac:dyDescent="0.25">
      <c r="B4" s="24">
        <v>44043</v>
      </c>
      <c r="C4" s="18">
        <f>_xlfn.XLOOKUP(B4,'Data&amp;Parsing'!$Q:$Q,'Data&amp;Parsing'!$V:$V,"",0)</f>
        <v>0.70833595904719293</v>
      </c>
      <c r="D4" s="42">
        <f>_xlfn.XLOOKUP(B4,'Data&amp;Parsing'!$Q:$Q,'Data&amp;Parsing'!$W:$W,"",0)</f>
        <v>0.36571079790123245</v>
      </c>
      <c r="E4" s="26">
        <f>_xlfn.XLOOKUP($B4,'Data&amp;Parsing'!$Q:$Q,'Data&amp;Parsing'!$O:$O,"",0)</f>
        <v>44011</v>
      </c>
      <c r="F4" s="19" t="str">
        <f t="shared" si="0"/>
        <v>$24.59
$17.86</v>
      </c>
      <c r="G4" s="26">
        <f>_xlfn.XLOOKUP($B4,'Data&amp;Parsing'!$Q:$Q,'Data&amp;Parsing'!$P:$P,"",0)</f>
        <v>44043</v>
      </c>
      <c r="H4" s="30" cm="1">
        <f t="array" ref="H4:AN4">TRANSPOSE(_xlfn.SORTBY(_xlfn._xlws.FILTER('Data&amp;Parsing'!$I:$I,('Data&amp;Parsing'!$D:$D&gt;=$E4)*('Data&amp;Parsing'!$D:$D&lt;=$G4),""),_xlfn.SEQUENCE(ROWS(_xlfn._xlws.FILTER('Data&amp;Parsing'!$I:$I,('Data&amp;Parsing'!$D:$D&gt;=$E4)*('Data&amp;Parsing'!$D:$D&lt;=$G4),""))),-1))</f>
        <v>17.8581</v>
      </c>
      <c r="I4" s="31">
        <v>18.207000000000001</v>
      </c>
      <c r="J4" s="31">
        <v>18.011900000000001</v>
      </c>
      <c r="K4" s="31">
        <v>17.956600000000002</v>
      </c>
      <c r="L4" s="31">
        <v>18.0214</v>
      </c>
      <c r="M4" s="31">
        <v>18.0214</v>
      </c>
      <c r="N4" s="31">
        <v>18.0214</v>
      </c>
      <c r="O4" s="31">
        <v>18.2727</v>
      </c>
      <c r="P4" s="31">
        <v>18.272600000000001</v>
      </c>
      <c r="Q4" s="31">
        <v>18.720400000000001</v>
      </c>
      <c r="R4" s="31">
        <v>18.650500000000001</v>
      </c>
      <c r="S4" s="31">
        <v>18.720199999999998</v>
      </c>
      <c r="T4" s="31">
        <v>18.720199999999998</v>
      </c>
      <c r="U4" s="31">
        <v>18.720199999999998</v>
      </c>
      <c r="V4" s="31">
        <v>19.075099999999999</v>
      </c>
      <c r="W4" s="31">
        <v>19.2164</v>
      </c>
      <c r="X4" s="31">
        <v>19.416799999999999</v>
      </c>
      <c r="Y4" s="31">
        <v>19.155999999999999</v>
      </c>
      <c r="Z4" s="31">
        <v>19.327400000000001</v>
      </c>
      <c r="AA4" s="31">
        <v>19.327400000000001</v>
      </c>
      <c r="AB4" s="31">
        <v>19.327400000000001</v>
      </c>
      <c r="AC4" s="31">
        <v>19.9084</v>
      </c>
      <c r="AD4" s="31">
        <v>21.303699999999999</v>
      </c>
      <c r="AE4" s="31">
        <v>22.995999999999999</v>
      </c>
      <c r="AF4" s="31">
        <v>22.59</v>
      </c>
      <c r="AG4" s="31">
        <v>22.766400000000001</v>
      </c>
      <c r="AH4" s="31">
        <v>22.766400000000001</v>
      </c>
      <c r="AI4" s="31">
        <v>22.766400000000001</v>
      </c>
      <c r="AJ4" s="31">
        <v>24.588200000000001</v>
      </c>
      <c r="AK4" s="31">
        <v>24.402000000000001</v>
      </c>
      <c r="AL4" s="31">
        <v>24.309000000000001</v>
      </c>
      <c r="AM4" s="31">
        <v>23.497499999999999</v>
      </c>
      <c r="AN4" s="31">
        <v>24.388999999999999</v>
      </c>
      <c r="AO4" s="31"/>
      <c r="AP4" s="31"/>
      <c r="AQ4" s="31"/>
      <c r="AR4" s="31"/>
      <c r="AS4" s="31"/>
      <c r="AT4" s="31"/>
      <c r="AU4" s="31"/>
      <c r="AV4" s="31"/>
    </row>
    <row r="5" spans="1:48" ht="64.5" customHeight="1" x14ac:dyDescent="0.25">
      <c r="B5" s="24">
        <v>44926</v>
      </c>
      <c r="C5" s="18">
        <f>_xlfn.XLOOKUP(B5,'Data&amp;Parsing'!$Q:$Q,'Data&amp;Parsing'!$V:$V,"",0)</f>
        <v>0.67508997851764685</v>
      </c>
      <c r="D5" s="42">
        <f>_xlfn.XLOOKUP(B5,'Data&amp;Parsing'!$Q:$Q,'Data&amp;Parsing'!$W:$W,"",0)</f>
        <v>0.10726415715643202</v>
      </c>
      <c r="E5" s="26">
        <f>_xlfn.XLOOKUP($B5,'Data&amp;Parsing'!$Q:$Q,'Data&amp;Parsing'!$O:$O,"",0)</f>
        <v>44894</v>
      </c>
      <c r="F5" s="19" t="str">
        <f t="shared" si="0"/>
        <v>$24.16
$21.26</v>
      </c>
      <c r="G5" s="26">
        <f>_xlfn.XLOOKUP($B5,'Data&amp;Parsing'!$Q:$Q,'Data&amp;Parsing'!$P:$P,"",0)</f>
        <v>44923</v>
      </c>
      <c r="H5" s="30" cm="1">
        <f t="array" ref="H5:AK5">TRANSPOSE(_xlfn.SORTBY(_xlfn._xlws.FILTER('Data&amp;Parsing'!$I:$I,('Data&amp;Parsing'!$D:$D&gt;=$E5)*('Data&amp;Parsing'!$D:$D&lt;=$G5),""),_xlfn.SEQUENCE(ROWS(_xlfn._xlws.FILTER('Data&amp;Parsing'!$I:$I,('Data&amp;Parsing'!$D:$D&gt;=$E5)*('Data&amp;Parsing'!$D:$D&lt;=$G5),""))),-1))</f>
        <v>21.2578</v>
      </c>
      <c r="I5" s="31">
        <v>22.194299999999998</v>
      </c>
      <c r="J5" s="31">
        <v>22.7562</v>
      </c>
      <c r="K5" s="31">
        <v>23.1403</v>
      </c>
      <c r="L5" s="31">
        <v>23.1403</v>
      </c>
      <c r="M5" s="31">
        <v>23.1403</v>
      </c>
      <c r="N5" s="31">
        <v>22.252700000000001</v>
      </c>
      <c r="O5" s="31">
        <v>22.191600000000001</v>
      </c>
      <c r="P5" s="31">
        <v>22.721900000000002</v>
      </c>
      <c r="Q5" s="31">
        <v>23.065000000000001</v>
      </c>
      <c r="R5" s="31">
        <v>23.473500000000001</v>
      </c>
      <c r="S5" s="31">
        <v>23.473500000000001</v>
      </c>
      <c r="T5" s="31">
        <v>23.473500000000001</v>
      </c>
      <c r="U5" s="31">
        <v>23.309799999999999</v>
      </c>
      <c r="V5" s="31">
        <v>23.735499999999998</v>
      </c>
      <c r="W5" s="31">
        <v>23.9465</v>
      </c>
      <c r="X5" s="31">
        <v>23.0855</v>
      </c>
      <c r="Y5" s="31">
        <v>23.224</v>
      </c>
      <c r="Z5" s="31">
        <v>23.224</v>
      </c>
      <c r="AA5" s="31">
        <v>23.224</v>
      </c>
      <c r="AB5" s="31">
        <v>22.9878</v>
      </c>
      <c r="AC5" s="31">
        <v>24.164100000000001</v>
      </c>
      <c r="AD5" s="31">
        <v>23.965499999999999</v>
      </c>
      <c r="AE5" s="31">
        <v>23.568100000000001</v>
      </c>
      <c r="AF5" s="31">
        <v>23.7332</v>
      </c>
      <c r="AG5" s="31">
        <v>23.7332</v>
      </c>
      <c r="AH5" s="31">
        <v>23.7332</v>
      </c>
      <c r="AI5" s="31">
        <v>23.7332</v>
      </c>
      <c r="AJ5" s="31">
        <v>24.037800000000001</v>
      </c>
      <c r="AK5" s="31">
        <v>23.538</v>
      </c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</row>
    <row r="6" spans="1:48" ht="64.5" customHeight="1" x14ac:dyDescent="0.25">
      <c r="B6" s="24">
        <v>45382</v>
      </c>
      <c r="C6" s="18">
        <f>_xlfn.XLOOKUP(B6,'Data&amp;Parsing'!$Q:$Q,'Data&amp;Parsing'!$V:$V,"",0)</f>
        <v>0.59455892212576367</v>
      </c>
      <c r="D6" s="42">
        <f>_xlfn.XLOOKUP(B6,'Data&amp;Parsing'!$Q:$Q,'Data&amp;Parsing'!$W:$W,"",0)</f>
        <v>0.11155589594706525</v>
      </c>
      <c r="E6" s="26">
        <f>_xlfn.XLOOKUP($B6,'Data&amp;Parsing'!$Q:$Q,'Data&amp;Parsing'!$O:$O,"",0)</f>
        <v>45350</v>
      </c>
      <c r="F6" s="19" t="str">
        <f t="shared" si="0"/>
        <v>$25.58
$22.46</v>
      </c>
      <c r="G6" s="26">
        <f>_xlfn.XLOOKUP($B6,'Data&amp;Parsing'!$Q:$Q,'Data&amp;Parsing'!$P:$P,"",0)</f>
        <v>45382</v>
      </c>
      <c r="H6" s="30" cm="1">
        <f t="array" ref="H6:AN6">TRANSPOSE(_xlfn.SORTBY(_xlfn._xlws.FILTER('Data&amp;Parsing'!$I:$I,('Data&amp;Parsing'!$D:$D&gt;=$E6)*('Data&amp;Parsing'!$D:$D&lt;=$G6),""),_xlfn.SEQUENCE(ROWS(_xlfn._xlws.FILTER('Data&amp;Parsing'!$I:$I,('Data&amp;Parsing'!$D:$D&gt;=$E6)*('Data&amp;Parsing'!$D:$D&lt;=$G6),""))),-1))</f>
        <v>22.457799999999999</v>
      </c>
      <c r="I6" s="31">
        <v>22.675599999999999</v>
      </c>
      <c r="J6" s="31">
        <v>23.1235</v>
      </c>
      <c r="K6" s="31">
        <v>23.1235</v>
      </c>
      <c r="L6" s="31">
        <v>23.1235</v>
      </c>
      <c r="M6" s="31">
        <v>23.886500000000002</v>
      </c>
      <c r="N6" s="31">
        <v>23.670999999999999</v>
      </c>
      <c r="O6" s="31">
        <v>24.167300000000001</v>
      </c>
      <c r="P6" s="31">
        <v>24.328099999999999</v>
      </c>
      <c r="Q6" s="31">
        <v>24.311699999999998</v>
      </c>
      <c r="R6" s="31">
        <v>24.311699999999998</v>
      </c>
      <c r="S6" s="31">
        <v>24.311699999999998</v>
      </c>
      <c r="T6" s="31">
        <v>24.468399999999999</v>
      </c>
      <c r="U6" s="31">
        <v>24.1448</v>
      </c>
      <c r="V6" s="31">
        <v>25.0062</v>
      </c>
      <c r="W6" s="31">
        <v>24.8169</v>
      </c>
      <c r="X6" s="31">
        <v>25.186900000000001</v>
      </c>
      <c r="Y6" s="31">
        <v>25.186900000000001</v>
      </c>
      <c r="Z6" s="31">
        <v>25.186900000000001</v>
      </c>
      <c r="AA6" s="31">
        <v>25.037299999999998</v>
      </c>
      <c r="AB6" s="31">
        <v>24.9148</v>
      </c>
      <c r="AC6" s="31">
        <v>25.5824</v>
      </c>
      <c r="AD6" s="31">
        <v>24.7437</v>
      </c>
      <c r="AE6" s="31">
        <v>24.673300000000001</v>
      </c>
      <c r="AF6" s="31">
        <v>24.673300000000001</v>
      </c>
      <c r="AG6" s="31">
        <v>24.673300000000001</v>
      </c>
      <c r="AH6" s="31">
        <v>24.683399999999999</v>
      </c>
      <c r="AI6" s="31">
        <v>24.455300000000001</v>
      </c>
      <c r="AJ6" s="31">
        <v>24.648800000000001</v>
      </c>
      <c r="AK6" s="31">
        <v>24.963100000000001</v>
      </c>
      <c r="AL6" s="31">
        <v>24.963100000000001</v>
      </c>
      <c r="AM6" s="31">
        <v>24.963100000000001</v>
      </c>
      <c r="AN6" s="31">
        <v>24.963100000000001</v>
      </c>
      <c r="AO6" s="31"/>
      <c r="AP6" s="31"/>
      <c r="AQ6" s="31"/>
      <c r="AR6" s="31"/>
      <c r="AS6" s="31"/>
      <c r="AT6" s="31"/>
      <c r="AU6" s="31"/>
      <c r="AV6" s="31"/>
    </row>
    <row r="7" spans="1:48" ht="64.5" customHeight="1" x14ac:dyDescent="0.25">
      <c r="B7" s="24">
        <v>46112</v>
      </c>
      <c r="C7" s="18">
        <f>_xlfn.XLOOKUP(B7,'Data&amp;Parsing'!$Q:$Q,'Data&amp;Parsing'!$V:$V,"",0)</f>
        <v>0.57008149486544313</v>
      </c>
      <c r="D7" s="42">
        <f>_xlfn.XLOOKUP(B7,'Data&amp;Parsing'!$Q:$Q,'Data&amp;Parsing'!$W:$W,"",0)</f>
        <v>-0.20994677236693085</v>
      </c>
      <c r="E7" s="26">
        <f>_xlfn.XLOOKUP($B7,'Data&amp;Parsing'!$Q:$Q,'Data&amp;Parsing'!$O:$O,"",0)</f>
        <v>46079</v>
      </c>
      <c r="F7" s="19" t="str">
        <f t="shared" si="0"/>
        <v>$93.79
$67.95</v>
      </c>
      <c r="G7" s="26">
        <f>_xlfn.XLOOKUP($B7,'Data&amp;Parsing'!$Q:$Q,'Data&amp;Parsing'!$P:$P,"",0)</f>
        <v>46110</v>
      </c>
      <c r="H7" s="30" cm="1">
        <f t="array" ref="H7:AM7">TRANSPOSE(_xlfn.SORTBY(_xlfn._xlws.FILTER('Data&amp;Parsing'!$I:$I,('Data&amp;Parsing'!$D:$D&gt;=$E7)*('Data&amp;Parsing'!$D:$D&lt;=$G7),""),_xlfn.SEQUENCE(ROWS(_xlfn._xlws.FILTER('Data&amp;Parsing'!$I:$I,('Data&amp;Parsing'!$D:$D&gt;=$E7)*('Data&amp;Parsing'!$D:$D&lt;=$G7),""))),-1))</f>
        <v>88.3</v>
      </c>
      <c r="I7" s="31">
        <v>93.786699999999996</v>
      </c>
      <c r="J7" s="31">
        <v>93.786699999999996</v>
      </c>
      <c r="K7" s="31">
        <v>93.786699999999996</v>
      </c>
      <c r="L7" s="31">
        <v>89.378</v>
      </c>
      <c r="M7" s="31">
        <v>82.020499999999998</v>
      </c>
      <c r="N7" s="31">
        <v>83.55</v>
      </c>
      <c r="O7" s="31">
        <v>82.244500000000002</v>
      </c>
      <c r="P7" s="31">
        <v>84.542599999999993</v>
      </c>
      <c r="Q7" s="31">
        <v>84.542599999999993</v>
      </c>
      <c r="R7" s="31">
        <v>84.542599999999993</v>
      </c>
      <c r="S7" s="31">
        <v>86.960999999999999</v>
      </c>
      <c r="T7" s="31">
        <v>88.326599999999999</v>
      </c>
      <c r="U7" s="31">
        <v>85.741900000000001</v>
      </c>
      <c r="V7" s="31">
        <v>83.843699999999998</v>
      </c>
      <c r="W7" s="31">
        <v>80.592699999999994</v>
      </c>
      <c r="X7" s="31">
        <v>80.592699999999994</v>
      </c>
      <c r="Y7" s="31">
        <v>80.592699999999994</v>
      </c>
      <c r="Z7" s="31">
        <v>80.779799999999994</v>
      </c>
      <c r="AA7" s="31">
        <v>79.2911</v>
      </c>
      <c r="AB7" s="31">
        <v>75.372200000000007</v>
      </c>
      <c r="AC7" s="31">
        <v>72.825100000000006</v>
      </c>
      <c r="AD7" s="31">
        <v>67.944999999999993</v>
      </c>
      <c r="AE7" s="31">
        <v>67.944999999999993</v>
      </c>
      <c r="AF7" s="31">
        <v>67.944999999999993</v>
      </c>
      <c r="AG7" s="31">
        <v>69.134399999999999</v>
      </c>
      <c r="AH7" s="31">
        <v>71.215800000000002</v>
      </c>
      <c r="AI7" s="31">
        <v>71.212800000000001</v>
      </c>
      <c r="AJ7" s="31">
        <v>68.060299999999998</v>
      </c>
      <c r="AK7" s="31">
        <v>69.761700000000005</v>
      </c>
      <c r="AL7" s="31">
        <v>69.761700000000005</v>
      </c>
      <c r="AM7" s="31">
        <v>69.761700000000005</v>
      </c>
      <c r="AN7" s="31"/>
      <c r="AO7" s="31"/>
      <c r="AP7" s="31"/>
      <c r="AQ7" s="31"/>
      <c r="AR7" s="31"/>
      <c r="AS7" s="31"/>
      <c r="AT7" s="31"/>
      <c r="AU7" s="31"/>
      <c r="AV7" s="31"/>
    </row>
    <row r="8" spans="1:48" ht="64.5" customHeight="1" x14ac:dyDescent="0.25">
      <c r="B8" s="24">
        <v>44651</v>
      </c>
      <c r="C8" s="18">
        <f>_xlfn.XLOOKUP(B8,'Data&amp;Parsing'!$Q:$Q,'Data&amp;Parsing'!$V:$V,"",0)</f>
        <v>0.53578164487578372</v>
      </c>
      <c r="D8" s="42">
        <f>_xlfn.XLOOKUP(B8,'Data&amp;Parsing'!$Q:$Q,'Data&amp;Parsing'!$W:$W,"",0)</f>
        <v>1.3161554192229025E-2</v>
      </c>
      <c r="E8" s="26">
        <f>_xlfn.XLOOKUP($B8,'Data&amp;Parsing'!$Q:$Q,'Data&amp;Parsing'!$O:$O,"",0)</f>
        <v>44620</v>
      </c>
      <c r="F8" s="19" t="str">
        <f t="shared" si="0"/>
        <v>$26.41
$24.45</v>
      </c>
      <c r="G8" s="26">
        <f>_xlfn.XLOOKUP($B8,'Data&amp;Parsing'!$Q:$Q,'Data&amp;Parsing'!$P:$P,"",0)</f>
        <v>44649</v>
      </c>
      <c r="H8" s="30" cm="1">
        <f t="array" ref="H8:AK8">TRANSPOSE(_xlfn.SORTBY(_xlfn._xlws.FILTER('Data&amp;Parsing'!$I:$I,('Data&amp;Parsing'!$D:$D&gt;=$E8)*('Data&amp;Parsing'!$D:$D&lt;=$G8),""),_xlfn.SEQUENCE(ROWS(_xlfn._xlws.FILTER('Data&amp;Parsing'!$I:$I,('Data&amp;Parsing'!$D:$D&gt;=$E8)*('Data&amp;Parsing'!$D:$D&lt;=$G8),""))),-1))</f>
        <v>24.45</v>
      </c>
      <c r="I8" s="31">
        <v>25.376899999999999</v>
      </c>
      <c r="J8" s="31">
        <v>25.296500000000002</v>
      </c>
      <c r="K8" s="31">
        <v>25.174800000000001</v>
      </c>
      <c r="L8" s="31">
        <v>25.700500000000002</v>
      </c>
      <c r="M8" s="31">
        <v>25.700500000000002</v>
      </c>
      <c r="N8" s="31">
        <v>25.700500000000002</v>
      </c>
      <c r="O8" s="31">
        <v>25.661999999999999</v>
      </c>
      <c r="P8" s="31">
        <v>26.405899999999999</v>
      </c>
      <c r="Q8" s="31">
        <v>25.774999999999999</v>
      </c>
      <c r="R8" s="31">
        <v>25.912500000000001</v>
      </c>
      <c r="S8" s="31">
        <v>25.870799999999999</v>
      </c>
      <c r="T8" s="31">
        <v>25.870799999999999</v>
      </c>
      <c r="U8" s="31">
        <v>25.870799999999999</v>
      </c>
      <c r="V8" s="31">
        <v>25.046199999999999</v>
      </c>
      <c r="W8" s="31">
        <v>24.8932</v>
      </c>
      <c r="X8" s="31">
        <v>25.0898</v>
      </c>
      <c r="Y8" s="31">
        <v>25.379000000000001</v>
      </c>
      <c r="Z8" s="31">
        <v>24.964200000000002</v>
      </c>
      <c r="AA8" s="31">
        <v>24.964200000000002</v>
      </c>
      <c r="AB8" s="31">
        <v>24.964200000000002</v>
      </c>
      <c r="AC8" s="31">
        <v>25.2072</v>
      </c>
      <c r="AD8" s="31">
        <v>24.779499999999999</v>
      </c>
      <c r="AE8" s="31">
        <v>25.111000000000001</v>
      </c>
      <c r="AF8" s="31">
        <v>25.5336</v>
      </c>
      <c r="AG8" s="31">
        <v>25.526199999999999</v>
      </c>
      <c r="AH8" s="31">
        <v>25.526199999999999</v>
      </c>
      <c r="AI8" s="31">
        <v>25.526199999999999</v>
      </c>
      <c r="AJ8" s="31">
        <v>24.876999999999999</v>
      </c>
      <c r="AK8" s="31">
        <v>24.771799999999999</v>
      </c>
      <c r="AL8" s="31"/>
      <c r="AM8" s="31"/>
      <c r="AN8" s="31"/>
      <c r="AO8" s="31"/>
      <c r="AP8" s="31"/>
      <c r="AQ8" s="31"/>
      <c r="AR8" s="31"/>
      <c r="AS8" s="31"/>
      <c r="AT8" s="31"/>
      <c r="AU8" s="31"/>
      <c r="AV8" s="31"/>
    </row>
    <row r="9" spans="1:48" ht="64.5" customHeight="1" x14ac:dyDescent="0.25">
      <c r="B9" s="24">
        <v>43738</v>
      </c>
      <c r="C9" s="18">
        <f>_xlfn.XLOOKUP(B9,'Data&amp;Parsing'!$Q:$Q,'Data&amp;Parsing'!$V:$V,"",0)</f>
        <v>0.52798350253063597</v>
      </c>
      <c r="D9" s="42">
        <f>_xlfn.XLOOKUP(B9,'Data&amp;Parsing'!$Q:$Q,'Data&amp;Parsing'!$W:$W,"",0)</f>
        <v>-3.9749274648272784E-2</v>
      </c>
      <c r="E9" s="26">
        <f>_xlfn.XLOOKUP($B9,'Data&amp;Parsing'!$Q:$Q,'Data&amp;Parsing'!$O:$O,"",0)</f>
        <v>43706</v>
      </c>
      <c r="F9" s="19" t="str">
        <f t="shared" si="0"/>
        <v>$19.60
$17.44</v>
      </c>
      <c r="G9" s="26">
        <f>_xlfn.XLOOKUP($B9,'Data&amp;Parsing'!$Q:$Q,'Data&amp;Parsing'!$P:$P,"",0)</f>
        <v>43737</v>
      </c>
      <c r="H9" s="30" cm="1">
        <f t="array" ref="H9:AM9">TRANSPOSE(_xlfn.SORTBY(_xlfn._xlws.FILTER('Data&amp;Parsing'!$I:$I,('Data&amp;Parsing'!$D:$D&gt;=$E9)*('Data&amp;Parsing'!$D:$D&lt;=$G9),""),_xlfn.SEQUENCE(ROWS(_xlfn._xlws.FILTER('Data&amp;Parsing'!$I:$I,('Data&amp;Parsing'!$D:$D&gt;=$E9)*('Data&amp;Parsing'!$D:$D&lt;=$G9),""))),-1))</f>
        <v>18.266999999999999</v>
      </c>
      <c r="I9" s="31">
        <v>18.375900000000001</v>
      </c>
      <c r="J9" s="31">
        <v>18.375900000000001</v>
      </c>
      <c r="K9" s="31">
        <v>18.375900000000001</v>
      </c>
      <c r="L9" s="31">
        <v>18.4694</v>
      </c>
      <c r="M9" s="31">
        <v>19.263999999999999</v>
      </c>
      <c r="N9" s="31">
        <v>19.596800000000002</v>
      </c>
      <c r="O9" s="31">
        <v>18.651</v>
      </c>
      <c r="P9" s="31">
        <v>18.178000000000001</v>
      </c>
      <c r="Q9" s="31">
        <v>18.178000000000001</v>
      </c>
      <c r="R9" s="31">
        <v>18.178000000000001</v>
      </c>
      <c r="S9" s="31">
        <v>18.008500000000002</v>
      </c>
      <c r="T9" s="31">
        <v>18.003499999999999</v>
      </c>
      <c r="U9" s="31">
        <v>18.12</v>
      </c>
      <c r="V9" s="31">
        <v>18.1005</v>
      </c>
      <c r="W9" s="31">
        <v>17.444500000000001</v>
      </c>
      <c r="X9" s="31">
        <v>17.444500000000001</v>
      </c>
      <c r="Y9" s="31">
        <v>17.444500000000001</v>
      </c>
      <c r="Z9" s="31">
        <v>17.851700000000001</v>
      </c>
      <c r="AA9" s="31">
        <v>18.016500000000001</v>
      </c>
      <c r="AB9" s="31">
        <v>17.755500000000001</v>
      </c>
      <c r="AC9" s="31">
        <v>17.79</v>
      </c>
      <c r="AD9" s="31">
        <v>17.991</v>
      </c>
      <c r="AE9" s="31">
        <v>17.991</v>
      </c>
      <c r="AF9" s="31">
        <v>17.991</v>
      </c>
      <c r="AG9" s="31">
        <v>18.64</v>
      </c>
      <c r="AH9" s="31">
        <v>18.6084</v>
      </c>
      <c r="AI9" s="31">
        <v>17.911000000000001</v>
      </c>
      <c r="AJ9" s="31">
        <v>17.823499999999999</v>
      </c>
      <c r="AK9" s="31">
        <v>17.540900000000001</v>
      </c>
      <c r="AL9" s="31">
        <v>17.540900000000001</v>
      </c>
      <c r="AM9" s="31">
        <v>17.540900000000001</v>
      </c>
      <c r="AN9" s="31"/>
      <c r="AO9" s="31"/>
      <c r="AP9" s="31"/>
      <c r="AQ9" s="31"/>
      <c r="AR9" s="31"/>
      <c r="AS9" s="31"/>
      <c r="AT9" s="31"/>
      <c r="AU9" s="31"/>
      <c r="AV9" s="31"/>
    </row>
    <row r="10" spans="1:48" ht="64.5" customHeight="1" x14ac:dyDescent="0.25">
      <c r="B10" s="24">
        <v>43982</v>
      </c>
      <c r="C10" s="18">
        <f>_xlfn.XLOOKUP(B10,'Data&amp;Parsing'!$Q:$Q,'Data&amp;Parsing'!$V:$V,"",0)</f>
        <v>0.5277170750844512</v>
      </c>
      <c r="D10" s="42">
        <f>_xlfn.XLOOKUP(B10,'Data&amp;Parsing'!$Q:$Q,'Data&amp;Parsing'!$W:$W,"",0)</f>
        <v>0.1780434409906762</v>
      </c>
      <c r="E10" s="26">
        <f>_xlfn.XLOOKUP($B10,'Data&amp;Parsing'!$Q:$Q,'Data&amp;Parsing'!$O:$O,"",0)</f>
        <v>43949</v>
      </c>
      <c r="F10" s="19" t="str">
        <f t="shared" si="0"/>
        <v>$17.87
$14.78</v>
      </c>
      <c r="G10" s="26">
        <f>_xlfn.XLOOKUP($B10,'Data&amp;Parsing'!$Q:$Q,'Data&amp;Parsing'!$P:$P,"",0)</f>
        <v>43982</v>
      </c>
      <c r="H10" s="30" cm="1">
        <f t="array" ref="H10:AO10">TRANSPOSE(_xlfn.SORTBY(_xlfn._xlws.FILTER('Data&amp;Parsing'!$I:$I,('Data&amp;Parsing'!$D:$D&gt;=$E10)*('Data&amp;Parsing'!$D:$D&lt;=$G10),""),_xlfn.SEQUENCE(ROWS(_xlfn._xlws.FILTER('Data&amp;Parsing'!$I:$I,('Data&amp;Parsing'!$D:$D&gt;=$E10)*('Data&amp;Parsing'!$D:$D&lt;=$G10),""))),-1))</f>
        <v>15.1654</v>
      </c>
      <c r="I10" s="31">
        <v>15.2964</v>
      </c>
      <c r="J10" s="31">
        <v>14.9697</v>
      </c>
      <c r="K10" s="31">
        <v>14.9765</v>
      </c>
      <c r="L10" s="31">
        <v>14.9765</v>
      </c>
      <c r="M10" s="31">
        <v>14.9765</v>
      </c>
      <c r="N10" s="31">
        <v>14.7781</v>
      </c>
      <c r="O10" s="31">
        <v>14.963699999999999</v>
      </c>
      <c r="P10" s="31">
        <v>14.8528</v>
      </c>
      <c r="Q10" s="31">
        <v>15.345700000000001</v>
      </c>
      <c r="R10" s="31">
        <v>15.4815</v>
      </c>
      <c r="S10" s="31">
        <v>15.4815</v>
      </c>
      <c r="T10" s="31">
        <v>15.4815</v>
      </c>
      <c r="U10" s="31">
        <v>15.4901</v>
      </c>
      <c r="V10" s="31">
        <v>15.449</v>
      </c>
      <c r="W10" s="31">
        <v>15.581300000000001</v>
      </c>
      <c r="X10" s="31">
        <v>15.8734</v>
      </c>
      <c r="Y10" s="31">
        <v>16.610900000000001</v>
      </c>
      <c r="Z10" s="31">
        <v>16.610900000000001</v>
      </c>
      <c r="AA10" s="31">
        <v>16.610900000000001</v>
      </c>
      <c r="AB10" s="31">
        <v>16.966000000000001</v>
      </c>
      <c r="AC10" s="31">
        <v>17.349499999999999</v>
      </c>
      <c r="AD10" s="31">
        <v>17.556699999999999</v>
      </c>
      <c r="AE10" s="31">
        <v>17.108000000000001</v>
      </c>
      <c r="AF10" s="31">
        <v>17.2133</v>
      </c>
      <c r="AG10" s="31">
        <v>17.2133</v>
      </c>
      <c r="AH10" s="31">
        <v>17.2133</v>
      </c>
      <c r="AI10" s="31">
        <v>17.287500000000001</v>
      </c>
      <c r="AJ10" s="31">
        <v>17.134899999999998</v>
      </c>
      <c r="AK10" s="31">
        <v>17.260100000000001</v>
      </c>
      <c r="AL10" s="31">
        <v>17.370999999999999</v>
      </c>
      <c r="AM10" s="31">
        <v>17.865500000000001</v>
      </c>
      <c r="AN10" s="31">
        <v>17.865500000000001</v>
      </c>
      <c r="AO10" s="31">
        <v>17.865500000000001</v>
      </c>
      <c r="AP10" s="31"/>
      <c r="AQ10" s="31"/>
      <c r="AR10" s="31"/>
      <c r="AS10" s="31"/>
      <c r="AT10" s="31"/>
      <c r="AU10" s="31"/>
      <c r="AV10" s="31"/>
    </row>
    <row r="11" spans="1:48" ht="64.5" customHeight="1" x14ac:dyDescent="0.25">
      <c r="B11" s="24">
        <v>44561</v>
      </c>
      <c r="C11" s="18">
        <f>_xlfn.XLOOKUP(B11,'Data&amp;Parsing'!$Q:$Q,'Data&amp;Parsing'!$V:$V,"",0)</f>
        <v>0.48653249181991021</v>
      </c>
      <c r="D11" s="42">
        <f>_xlfn.XLOOKUP(B11,'Data&amp;Parsing'!$Q:$Q,'Data&amp;Parsing'!$W:$W,"",0)</f>
        <v>-3.0998816805723845E-3</v>
      </c>
      <c r="E11" s="26">
        <f>_xlfn.XLOOKUP($B11,'Data&amp;Parsing'!$Q:$Q,'Data&amp;Parsing'!$O:$O,"",0)</f>
        <v>44529</v>
      </c>
      <c r="F11" s="19" t="str">
        <f t="shared" si="0"/>
        <v>$23.07
$21.95</v>
      </c>
      <c r="G11" s="26">
        <f>_xlfn.XLOOKUP($B11,'Data&amp;Parsing'!$Q:$Q,'Data&amp;Parsing'!$P:$P,"",0)</f>
        <v>44559</v>
      </c>
      <c r="H11" s="30" cm="1">
        <f t="array" ref="H11:AL11">TRANSPOSE(_xlfn.SORTBY(_xlfn._xlws.FILTER('Data&amp;Parsing'!$I:$I,('Data&amp;Parsing'!$D:$D&gt;=$E11)*('Data&amp;Parsing'!$D:$D&lt;=$G11),""),_xlfn.SEQUENCE(ROWS(_xlfn._xlws.FILTER('Data&amp;Parsing'!$I:$I,('Data&amp;Parsing'!$D:$D&gt;=$E11)*('Data&amp;Parsing'!$D:$D&lt;=$G11),""))),-1))</f>
        <v>22.9041</v>
      </c>
      <c r="I11" s="31">
        <v>22.8355</v>
      </c>
      <c r="J11" s="31">
        <v>22.316500000000001</v>
      </c>
      <c r="K11" s="31">
        <v>22.385999999999999</v>
      </c>
      <c r="L11" s="31">
        <v>22.523900000000001</v>
      </c>
      <c r="M11" s="31">
        <v>22.523900000000001</v>
      </c>
      <c r="N11" s="31">
        <v>22.523900000000001</v>
      </c>
      <c r="O11" s="31">
        <v>22.386500000000002</v>
      </c>
      <c r="P11" s="31">
        <v>22.505099999999999</v>
      </c>
      <c r="Q11" s="31">
        <v>22.4344</v>
      </c>
      <c r="R11" s="31">
        <v>21.962399999999999</v>
      </c>
      <c r="S11" s="31">
        <v>22.195799999999998</v>
      </c>
      <c r="T11" s="31">
        <v>22.195799999999998</v>
      </c>
      <c r="U11" s="31">
        <v>22.195799999999998</v>
      </c>
      <c r="V11" s="31">
        <v>22.334800000000001</v>
      </c>
      <c r="W11" s="31">
        <v>21.946400000000001</v>
      </c>
      <c r="X11" s="31">
        <v>22.072800000000001</v>
      </c>
      <c r="Y11" s="31">
        <v>22.491499999999998</v>
      </c>
      <c r="Z11" s="31">
        <v>22.369499999999999</v>
      </c>
      <c r="AA11" s="31">
        <v>22.369499999999999</v>
      </c>
      <c r="AB11" s="31">
        <v>22.369499999999999</v>
      </c>
      <c r="AC11" s="31">
        <v>22.271000000000001</v>
      </c>
      <c r="AD11" s="31">
        <v>22.5183</v>
      </c>
      <c r="AE11" s="31">
        <v>22.811</v>
      </c>
      <c r="AF11" s="31">
        <v>22.881799999999998</v>
      </c>
      <c r="AG11" s="31">
        <v>23.020499999999998</v>
      </c>
      <c r="AH11" s="31">
        <v>23.020499999999998</v>
      </c>
      <c r="AI11" s="31">
        <v>23.020499999999998</v>
      </c>
      <c r="AJ11" s="31">
        <v>23.067599999999999</v>
      </c>
      <c r="AK11" s="31">
        <v>23.02</v>
      </c>
      <c r="AL11" s="31">
        <v>22.833100000000002</v>
      </c>
      <c r="AM11" s="31"/>
      <c r="AN11" s="31"/>
      <c r="AO11" s="31"/>
      <c r="AP11" s="31"/>
      <c r="AQ11" s="31"/>
      <c r="AR11" s="31"/>
      <c r="AS11" s="31"/>
      <c r="AT11" s="31"/>
      <c r="AU11" s="31"/>
      <c r="AV11" s="31"/>
    </row>
    <row r="12" spans="1:48" ht="64.5" customHeight="1" x14ac:dyDescent="0.25">
      <c r="B12" s="24">
        <v>45291</v>
      </c>
      <c r="C12" s="18">
        <f>_xlfn.XLOOKUP(B12,'Data&amp;Parsing'!$Q:$Q,'Data&amp;Parsing'!$V:$V,"",0)</f>
        <v>0.45488257694392192</v>
      </c>
      <c r="D12" s="42">
        <f>_xlfn.XLOOKUP(B12,'Data&amp;Parsing'!$Q:$Q,'Data&amp;Parsing'!$W:$W,"",0)</f>
        <v>-4.8952642075771012E-2</v>
      </c>
      <c r="E12" s="26">
        <f>_xlfn.XLOOKUP($B12,'Data&amp;Parsing'!$Q:$Q,'Data&amp;Parsing'!$O:$O,"",0)</f>
        <v>45259</v>
      </c>
      <c r="F12" s="19" t="str">
        <f t="shared" si="0"/>
        <v>$25.49
$22.77</v>
      </c>
      <c r="G12" s="26">
        <f>_xlfn.XLOOKUP($B12,'Data&amp;Parsing'!$Q:$Q,'Data&amp;Parsing'!$P:$P,"",0)</f>
        <v>45291</v>
      </c>
      <c r="H12" s="30" cm="1">
        <f t="array" ref="H12:AN12">TRANSPOSE(_xlfn.SORTBY(_xlfn._xlws.FILTER('Data&amp;Parsing'!$I:$I,('Data&amp;Parsing'!$D:$D&gt;=$E12)*('Data&amp;Parsing'!$D:$D&lt;=$G12),""),_xlfn.SEQUENCE(ROWS(_xlfn._xlws.FILTER('Data&amp;Parsing'!$I:$I,('Data&amp;Parsing'!$D:$D&gt;=$E12)*('Data&amp;Parsing'!$D:$D&lt;=$G12),""))),-1))</f>
        <v>25.020099999999999</v>
      </c>
      <c r="I12" s="31">
        <v>25.271999999999998</v>
      </c>
      <c r="J12" s="31">
        <v>25.486000000000001</v>
      </c>
      <c r="K12" s="31">
        <v>25.486000000000001</v>
      </c>
      <c r="L12" s="31">
        <v>25.486000000000001</v>
      </c>
      <c r="M12" s="31">
        <v>24.505500000000001</v>
      </c>
      <c r="N12" s="31">
        <v>24.158799999999999</v>
      </c>
      <c r="O12" s="31">
        <v>23.8993</v>
      </c>
      <c r="P12" s="31">
        <v>23.8017</v>
      </c>
      <c r="Q12" s="31">
        <v>23.000599999999999</v>
      </c>
      <c r="R12" s="31">
        <v>23.000599999999999</v>
      </c>
      <c r="S12" s="31">
        <v>23.000599999999999</v>
      </c>
      <c r="T12" s="31">
        <v>22.819500000000001</v>
      </c>
      <c r="U12" s="31">
        <v>22.7743</v>
      </c>
      <c r="V12" s="31">
        <v>23.815000000000001</v>
      </c>
      <c r="W12" s="31">
        <v>24.1844</v>
      </c>
      <c r="X12" s="31">
        <v>23.855599999999999</v>
      </c>
      <c r="Y12" s="31">
        <v>23.855599999999999</v>
      </c>
      <c r="Z12" s="31">
        <v>23.855599999999999</v>
      </c>
      <c r="AA12" s="31">
        <v>23.804500000000001</v>
      </c>
      <c r="AB12" s="31">
        <v>24.051600000000001</v>
      </c>
      <c r="AC12" s="31">
        <v>24.147300000000001</v>
      </c>
      <c r="AD12" s="31">
        <v>24.405000000000001</v>
      </c>
      <c r="AE12" s="31">
        <v>24.188300000000002</v>
      </c>
      <c r="AF12" s="31">
        <v>24.188300000000002</v>
      </c>
      <c r="AG12" s="31">
        <v>24.188300000000002</v>
      </c>
      <c r="AH12" s="31">
        <v>24.188300000000002</v>
      </c>
      <c r="AI12" s="31">
        <v>24.2258</v>
      </c>
      <c r="AJ12" s="31">
        <v>24.265999999999998</v>
      </c>
      <c r="AK12" s="31">
        <v>23.974299999999999</v>
      </c>
      <c r="AL12" s="31">
        <v>23.795300000000001</v>
      </c>
      <c r="AM12" s="31">
        <v>23.795300000000001</v>
      </c>
      <c r="AN12" s="31">
        <v>23.795300000000001</v>
      </c>
      <c r="AO12" s="31"/>
      <c r="AP12" s="31"/>
      <c r="AQ12" s="31"/>
      <c r="AR12" s="31"/>
      <c r="AS12" s="31"/>
      <c r="AT12" s="31"/>
      <c r="AU12" s="31"/>
      <c r="AV12" s="31"/>
    </row>
    <row r="13" spans="1:48" ht="64.5" customHeight="1" x14ac:dyDescent="0.25">
      <c r="B13" s="24">
        <v>45808</v>
      </c>
      <c r="C13" s="18">
        <f>_xlfn.XLOOKUP(B13,'Data&amp;Parsing'!$Q:$Q,'Data&amp;Parsing'!$V:$V,"",0)</f>
        <v>0.451387191463482</v>
      </c>
      <c r="D13" s="42">
        <f>_xlfn.XLOOKUP(B13,'Data&amp;Parsing'!$Q:$Q,'Data&amp;Parsing'!$W:$W,"",0)</f>
        <v>1.4725751848310854E-3</v>
      </c>
      <c r="E13" s="26">
        <f>_xlfn.XLOOKUP($B13,'Data&amp;Parsing'!$Q:$Q,'Data&amp;Parsing'!$O:$O,"",0)</f>
        <v>45776</v>
      </c>
      <c r="F13" s="19" t="str">
        <f t="shared" si="0"/>
        <v>$33.49
$32.01</v>
      </c>
      <c r="G13" s="26">
        <f>_xlfn.XLOOKUP($B13,'Data&amp;Parsing'!$Q:$Q,'Data&amp;Parsing'!$P:$P,"",0)</f>
        <v>45805</v>
      </c>
      <c r="H13" s="30" cm="1">
        <f t="array" ref="H13:AK13">TRANSPOSE(_xlfn.SORTBY(_xlfn._xlws.FILTER('Data&amp;Parsing'!$I:$I,('Data&amp;Parsing'!$D:$D&gt;=$E13)*('Data&amp;Parsing'!$D:$D&lt;=$G13),""),_xlfn.SEQUENCE(ROWS(_xlfn._xlws.FILTER('Data&amp;Parsing'!$I:$I,('Data&amp;Parsing'!$D:$D&gt;=$E13)*('Data&amp;Parsing'!$D:$D&lt;=$G13),""))),-1))</f>
        <v>32.935499999999998</v>
      </c>
      <c r="I13" s="31">
        <v>32.616399999999999</v>
      </c>
      <c r="J13" s="31">
        <v>32.412799999999997</v>
      </c>
      <c r="K13" s="31">
        <v>32.01</v>
      </c>
      <c r="L13" s="31">
        <v>32.01</v>
      </c>
      <c r="M13" s="31">
        <v>32.01</v>
      </c>
      <c r="N13" s="31">
        <v>32.485100000000003</v>
      </c>
      <c r="O13" s="31">
        <v>33.222799999999999</v>
      </c>
      <c r="P13" s="31">
        <v>32.456200000000003</v>
      </c>
      <c r="Q13" s="31">
        <v>32.463099999999997</v>
      </c>
      <c r="R13" s="31">
        <v>32.724200000000003</v>
      </c>
      <c r="S13" s="31">
        <v>32.724200000000003</v>
      </c>
      <c r="T13" s="31">
        <v>32.724200000000003</v>
      </c>
      <c r="U13" s="31">
        <v>32.6023</v>
      </c>
      <c r="V13" s="31">
        <v>32.927999999999997</v>
      </c>
      <c r="W13" s="31">
        <v>32.226799999999997</v>
      </c>
      <c r="X13" s="31">
        <v>32.640500000000003</v>
      </c>
      <c r="Y13" s="31">
        <v>32.294800000000002</v>
      </c>
      <c r="Z13" s="31">
        <v>32.294800000000002</v>
      </c>
      <c r="AA13" s="31">
        <v>32.294800000000002</v>
      </c>
      <c r="AB13" s="31">
        <v>32.360999999999997</v>
      </c>
      <c r="AC13" s="31">
        <v>33.082099999999997</v>
      </c>
      <c r="AD13" s="31">
        <v>33.389299999999999</v>
      </c>
      <c r="AE13" s="31">
        <v>33.056100000000001</v>
      </c>
      <c r="AF13" s="31">
        <v>33.476999999999997</v>
      </c>
      <c r="AG13" s="31">
        <v>33.476999999999997</v>
      </c>
      <c r="AH13" s="31">
        <v>33.476999999999997</v>
      </c>
      <c r="AI13" s="31">
        <v>33.490600000000001</v>
      </c>
      <c r="AJ13" s="31">
        <v>33.264499999999998</v>
      </c>
      <c r="AK13" s="31">
        <v>32.984000000000002</v>
      </c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</row>
    <row r="14" spans="1:48" ht="64.5" customHeight="1" x14ac:dyDescent="0.25">
      <c r="B14" s="24">
        <v>44712</v>
      </c>
      <c r="C14" s="18">
        <f>_xlfn.XLOOKUP(B14,'Data&amp;Parsing'!$Q:$Q,'Data&amp;Parsing'!$V:$V,"",0)</f>
        <v>0.44217684498133203</v>
      </c>
      <c r="D14" s="42">
        <f>_xlfn.XLOOKUP(B14,'Data&amp;Parsing'!$Q:$Q,'Data&amp;Parsing'!$W:$W,"",0)</f>
        <v>-6.929538534626091E-2</v>
      </c>
      <c r="E14" s="26">
        <f>_xlfn.XLOOKUP($B14,'Data&amp;Parsing'!$Q:$Q,'Data&amp;Parsing'!$O:$O,"",0)</f>
        <v>44679</v>
      </c>
      <c r="F14" s="19" t="str">
        <f t="shared" si="0"/>
        <v>$23.15
$20.68</v>
      </c>
      <c r="G14" s="26">
        <f>_xlfn.XLOOKUP($B14,'Data&amp;Parsing'!$Q:$Q,'Data&amp;Parsing'!$P:$P,"",0)</f>
        <v>44712</v>
      </c>
      <c r="H14" s="30" cm="1">
        <f t="array" ref="H14:AO14">TRANSPOSE(_xlfn.SORTBY(_xlfn._xlws.FILTER('Data&amp;Parsing'!$I:$I,('Data&amp;Parsing'!$D:$D&gt;=$E14)*('Data&amp;Parsing'!$D:$D&lt;=$G14),""),_xlfn.SEQUENCE(ROWS(_xlfn._xlws.FILTER('Data&amp;Parsing'!$I:$I,('Data&amp;Parsing'!$D:$D&gt;=$E14)*('Data&amp;Parsing'!$D:$D&lt;=$G14),""))),-1))</f>
        <v>23.154499999999999</v>
      </c>
      <c r="I14" s="31">
        <v>22.776800000000001</v>
      </c>
      <c r="J14" s="31">
        <v>22.776800000000001</v>
      </c>
      <c r="K14" s="31">
        <v>22.776800000000001</v>
      </c>
      <c r="L14" s="31">
        <v>22.640499999999999</v>
      </c>
      <c r="M14" s="31">
        <v>22.5715</v>
      </c>
      <c r="N14" s="31">
        <v>22.9803</v>
      </c>
      <c r="O14" s="31">
        <v>22.51</v>
      </c>
      <c r="P14" s="31">
        <v>22.3596</v>
      </c>
      <c r="Q14" s="31">
        <v>22.3596</v>
      </c>
      <c r="R14" s="31">
        <v>22.3596</v>
      </c>
      <c r="S14" s="31">
        <v>21.797999999999998</v>
      </c>
      <c r="T14" s="31">
        <v>21.264500000000002</v>
      </c>
      <c r="U14" s="31">
        <v>21.572700000000001</v>
      </c>
      <c r="V14" s="31">
        <v>20.679099999999998</v>
      </c>
      <c r="W14" s="31">
        <v>21.1144</v>
      </c>
      <c r="X14" s="31">
        <v>21.1144</v>
      </c>
      <c r="Y14" s="31">
        <v>21.1144</v>
      </c>
      <c r="Z14" s="31">
        <v>21.6205</v>
      </c>
      <c r="AA14" s="31">
        <v>21.6343</v>
      </c>
      <c r="AB14" s="31">
        <v>21.422999999999998</v>
      </c>
      <c r="AC14" s="31">
        <v>21.927499999999998</v>
      </c>
      <c r="AD14" s="31">
        <v>21.774999999999999</v>
      </c>
      <c r="AE14" s="31">
        <v>21.774999999999999</v>
      </c>
      <c r="AF14" s="31">
        <v>21.774999999999999</v>
      </c>
      <c r="AG14" s="31">
        <v>21.794499999999999</v>
      </c>
      <c r="AH14" s="31">
        <v>22.116700000000002</v>
      </c>
      <c r="AI14" s="31">
        <v>21.989000000000001</v>
      </c>
      <c r="AJ14" s="31">
        <v>22.014199999999999</v>
      </c>
      <c r="AK14" s="31">
        <v>22.113299999999999</v>
      </c>
      <c r="AL14" s="31">
        <v>22.113299999999999</v>
      </c>
      <c r="AM14" s="31">
        <v>22.113299999999999</v>
      </c>
      <c r="AN14" s="31">
        <v>21.974</v>
      </c>
      <c r="AO14" s="31">
        <v>21.55</v>
      </c>
      <c r="AP14" s="31"/>
      <c r="AQ14" s="31"/>
      <c r="AR14" s="31"/>
      <c r="AS14" s="31"/>
      <c r="AT14" s="31"/>
      <c r="AU14" s="31"/>
      <c r="AV14" s="31"/>
    </row>
    <row r="15" spans="1:48" ht="64.5" customHeight="1" x14ac:dyDescent="0.25">
      <c r="B15" s="24">
        <v>45016</v>
      </c>
      <c r="C15" s="18">
        <f>_xlfn.XLOOKUP(B15,'Data&amp;Parsing'!$Q:$Q,'Data&amp;Parsing'!$V:$V,"",0)</f>
        <v>0.42661437820149162</v>
      </c>
      <c r="D15" s="42">
        <f>_xlfn.XLOOKUP(B15,'Data&amp;Parsing'!$Q:$Q,'Data&amp;Parsing'!$W:$W,"",0)</f>
        <v>0.13111972855065449</v>
      </c>
      <c r="E15" s="26">
        <f>_xlfn.XLOOKUP($B15,'Data&amp;Parsing'!$Q:$Q,'Data&amp;Parsing'!$O:$O,"",0)</f>
        <v>44984</v>
      </c>
      <c r="F15" s="19" t="str">
        <f t="shared" si="0"/>
        <v>$23.34
$20.03</v>
      </c>
      <c r="G15" s="26">
        <f>_xlfn.XLOOKUP($B15,'Data&amp;Parsing'!$Q:$Q,'Data&amp;Parsing'!$P:$P,"",0)</f>
        <v>45014</v>
      </c>
      <c r="H15" s="30" cm="1">
        <f t="array" ref="H15:AL15">TRANSPOSE(_xlfn.SORTBY(_xlfn._xlws.FILTER('Data&amp;Parsing'!$I:$I,('Data&amp;Parsing'!$D:$D&gt;=$E15)*('Data&amp;Parsing'!$D:$D&lt;=$G15),""),_xlfn.SEQUENCE(ROWS(_xlfn._xlws.FILTER('Data&amp;Parsing'!$I:$I,('Data&amp;Parsing'!$D:$D&gt;=$E15)*('Data&amp;Parsing'!$D:$D&lt;=$G15),""))),-1))</f>
        <v>23.335000000000001</v>
      </c>
      <c r="I15" s="31">
        <v>23.334</v>
      </c>
      <c r="J15" s="31">
        <v>23.081</v>
      </c>
      <c r="K15" s="31">
        <v>23.227499999999999</v>
      </c>
      <c r="L15" s="31">
        <v>23.227499999999999</v>
      </c>
      <c r="M15" s="31">
        <v>23.227499999999999</v>
      </c>
      <c r="N15" s="31">
        <v>23.104500000000002</v>
      </c>
      <c r="O15" s="31">
        <v>22.989599999999999</v>
      </c>
      <c r="P15" s="31">
        <v>22.388000000000002</v>
      </c>
      <c r="Q15" s="31">
        <v>22.544499999999999</v>
      </c>
      <c r="R15" s="31">
        <v>22.602</v>
      </c>
      <c r="S15" s="31">
        <v>22.602</v>
      </c>
      <c r="T15" s="31">
        <v>22.602</v>
      </c>
      <c r="U15" s="31">
        <v>21.6968</v>
      </c>
      <c r="V15" s="31">
        <v>21.775500000000001</v>
      </c>
      <c r="W15" s="31">
        <v>21.696999999999999</v>
      </c>
      <c r="X15" s="31">
        <v>21.802600000000002</v>
      </c>
      <c r="Y15" s="31">
        <v>20.5395</v>
      </c>
      <c r="Z15" s="31">
        <v>20.5395</v>
      </c>
      <c r="AA15" s="31">
        <v>20.5395</v>
      </c>
      <c r="AB15" s="31">
        <v>20.073</v>
      </c>
      <c r="AC15" s="31">
        <v>20.025700000000001</v>
      </c>
      <c r="AD15" s="31">
        <v>20.076000000000001</v>
      </c>
      <c r="AE15" s="31">
        <v>21.052</v>
      </c>
      <c r="AF15" s="31">
        <v>21.261299999999999</v>
      </c>
      <c r="AG15" s="31">
        <v>21.261299999999999</v>
      </c>
      <c r="AH15" s="31">
        <v>21.261299999999999</v>
      </c>
      <c r="AI15" s="31">
        <v>20.897500000000001</v>
      </c>
      <c r="AJ15" s="31">
        <v>20.992999999999999</v>
      </c>
      <c r="AK15" s="31">
        <v>20.9114</v>
      </c>
      <c r="AL15" s="31">
        <v>20.63</v>
      </c>
      <c r="AM15" s="31"/>
      <c r="AN15" s="31"/>
      <c r="AO15" s="31"/>
      <c r="AP15" s="31"/>
      <c r="AQ15" s="31"/>
      <c r="AR15" s="31"/>
      <c r="AS15" s="31"/>
      <c r="AT15" s="31"/>
      <c r="AU15" s="31"/>
      <c r="AV15" s="31"/>
    </row>
    <row r="16" spans="1:48" ht="64.5" customHeight="1" x14ac:dyDescent="0.25">
      <c r="B16" s="24">
        <v>45565</v>
      </c>
      <c r="C16" s="18">
        <f>_xlfn.XLOOKUP(B16,'Data&amp;Parsing'!$Q:$Q,'Data&amp;Parsing'!$V:$V,"",0)</f>
        <v>0.41184409774112701</v>
      </c>
      <c r="D16" s="42">
        <f>_xlfn.XLOOKUP(B16,'Data&amp;Parsing'!$Q:$Q,'Data&amp;Parsing'!$W:$W,"",0)</f>
        <v>5.9133644688271259E-2</v>
      </c>
      <c r="E16" s="26">
        <f>_xlfn.XLOOKUP($B16,'Data&amp;Parsing'!$Q:$Q,'Data&amp;Parsing'!$O:$O,"",0)</f>
        <v>45533</v>
      </c>
      <c r="F16" s="19" t="str">
        <f t="shared" si="0"/>
        <v>$32.10
$27.94</v>
      </c>
      <c r="G16" s="26">
        <f>_xlfn.XLOOKUP($B16,'Data&amp;Parsing'!$Q:$Q,'Data&amp;Parsing'!$P:$P,"",0)</f>
        <v>45565</v>
      </c>
      <c r="H16" s="30" cm="1">
        <f t="array" ref="H16:AN16">TRANSPOSE(_xlfn.SORTBY(_xlfn._xlws.FILTER('Data&amp;Parsing'!$I:$I,('Data&amp;Parsing'!$D:$D&gt;=$E16)*('Data&amp;Parsing'!$D:$D&lt;=$G16),""),_xlfn.SEQUENCE(ROWS(_xlfn._xlws.FILTER('Data&amp;Parsing'!$I:$I,('Data&amp;Parsing'!$D:$D&gt;=$E16)*('Data&amp;Parsing'!$D:$D&lt;=$G16),""))),-1))</f>
        <v>29.419799999999999</v>
      </c>
      <c r="I16" s="31">
        <v>28.864699999999999</v>
      </c>
      <c r="J16" s="31">
        <v>28.864699999999999</v>
      </c>
      <c r="K16" s="31">
        <v>28.864699999999999</v>
      </c>
      <c r="L16" s="31">
        <v>28.545000000000002</v>
      </c>
      <c r="M16" s="31">
        <v>28.047999999999998</v>
      </c>
      <c r="N16" s="31">
        <v>28.2743</v>
      </c>
      <c r="O16" s="31">
        <v>28.822900000000001</v>
      </c>
      <c r="P16" s="31">
        <v>27.934999999999999</v>
      </c>
      <c r="Q16" s="31">
        <v>27.934999999999999</v>
      </c>
      <c r="R16" s="31">
        <v>27.934999999999999</v>
      </c>
      <c r="S16" s="31">
        <v>28.3459</v>
      </c>
      <c r="T16" s="31">
        <v>28.401900000000001</v>
      </c>
      <c r="U16" s="31">
        <v>28.677</v>
      </c>
      <c r="V16" s="31">
        <v>29.879200000000001</v>
      </c>
      <c r="W16" s="31">
        <v>30.719000000000001</v>
      </c>
      <c r="X16" s="31">
        <v>30.719000000000001</v>
      </c>
      <c r="Y16" s="31">
        <v>30.719000000000001</v>
      </c>
      <c r="Z16" s="31">
        <v>30.732299999999999</v>
      </c>
      <c r="AA16" s="31">
        <v>30.700800000000001</v>
      </c>
      <c r="AB16" s="31">
        <v>30.081199999999999</v>
      </c>
      <c r="AC16" s="31">
        <v>30.787500000000001</v>
      </c>
      <c r="AD16" s="31">
        <v>31.177499999999998</v>
      </c>
      <c r="AE16" s="31">
        <v>31.177499999999998</v>
      </c>
      <c r="AF16" s="31">
        <v>31.177499999999998</v>
      </c>
      <c r="AG16" s="31">
        <v>30.694299999999998</v>
      </c>
      <c r="AH16" s="31">
        <v>32.098500000000001</v>
      </c>
      <c r="AI16" s="31">
        <v>31.811499999999999</v>
      </c>
      <c r="AJ16" s="31">
        <v>32.018000000000001</v>
      </c>
      <c r="AK16" s="31">
        <v>31.567499999999999</v>
      </c>
      <c r="AL16" s="31">
        <v>31.567499999999999</v>
      </c>
      <c r="AM16" s="31">
        <v>31.567499999999999</v>
      </c>
      <c r="AN16" s="31">
        <v>31.159500000000001</v>
      </c>
      <c r="AO16" s="31"/>
      <c r="AP16" s="31"/>
      <c r="AQ16" s="31"/>
      <c r="AR16" s="31"/>
      <c r="AS16" s="31"/>
      <c r="AT16" s="31"/>
      <c r="AU16" s="31"/>
      <c r="AV16" s="31"/>
    </row>
    <row r="17" spans="2:48" ht="64.5" customHeight="1" x14ac:dyDescent="0.25">
      <c r="B17" s="24">
        <v>46053</v>
      </c>
      <c r="C17" s="18">
        <f>_xlfn.XLOOKUP(B17,'Data&amp;Parsing'!$Q:$Q,'Data&amp;Parsing'!$V:$V,"",0)</f>
        <v>0.41182893941826176</v>
      </c>
      <c r="D17" s="42">
        <f>_xlfn.XLOOKUP(B17,'Data&amp;Parsing'!$Q:$Q,'Data&amp;Parsing'!$W:$W,"",0)</f>
        <v>0.61771906233971474</v>
      </c>
      <c r="E17" s="26">
        <f>_xlfn.XLOOKUP($B17,'Data&amp;Parsing'!$Q:$Q,'Data&amp;Parsing'!$O:$O,"",0)</f>
        <v>46020</v>
      </c>
      <c r="F17" s="19" t="str">
        <f t="shared" si="0"/>
        <v>$116.70
$71.66</v>
      </c>
      <c r="G17" s="26">
        <f>_xlfn.XLOOKUP($B17,'Data&amp;Parsing'!$Q:$Q,'Data&amp;Parsing'!$P:$P,"",0)</f>
        <v>46050</v>
      </c>
      <c r="H17" s="30" cm="1">
        <f t="array" ref="H17:AL17">TRANSPOSE(_xlfn.SORTBY(_xlfn._xlws.FILTER('Data&amp;Parsing'!$I:$I,('Data&amp;Parsing'!$D:$D&gt;=$E17)*('Data&amp;Parsing'!$D:$D&lt;=$G17),""),_xlfn.SEQUENCE(ROWS(_xlfn._xlws.FILTER('Data&amp;Parsing'!$I:$I,('Data&amp;Parsing'!$D:$D&gt;=$E17)*('Data&amp;Parsing'!$D:$D&lt;=$G17),""))),-1))</f>
        <v>72.137</v>
      </c>
      <c r="I17" s="31">
        <v>76.294499999999999</v>
      </c>
      <c r="J17" s="31">
        <v>71.663300000000007</v>
      </c>
      <c r="K17" s="31">
        <v>71.656599999999997</v>
      </c>
      <c r="L17" s="31">
        <v>72.818100000000001</v>
      </c>
      <c r="M17" s="31">
        <v>72.818100000000001</v>
      </c>
      <c r="N17" s="31">
        <v>72.818100000000001</v>
      </c>
      <c r="O17" s="31">
        <v>76.587999999999994</v>
      </c>
      <c r="P17" s="31">
        <v>81.270099999999999</v>
      </c>
      <c r="Q17" s="31">
        <v>78.186499999999995</v>
      </c>
      <c r="R17" s="31">
        <v>76.999399999999994</v>
      </c>
      <c r="S17" s="31">
        <v>79.856200000000001</v>
      </c>
      <c r="T17" s="31">
        <v>79.856200000000001</v>
      </c>
      <c r="U17" s="31">
        <v>79.856200000000001</v>
      </c>
      <c r="V17" s="31">
        <v>85.104900000000001</v>
      </c>
      <c r="W17" s="31">
        <v>86.951800000000006</v>
      </c>
      <c r="X17" s="31">
        <v>93.163700000000006</v>
      </c>
      <c r="Y17" s="31">
        <v>92.422499999999999</v>
      </c>
      <c r="Z17" s="31">
        <v>90.125699999999995</v>
      </c>
      <c r="AA17" s="31">
        <v>90.125699999999995</v>
      </c>
      <c r="AB17" s="31">
        <v>90.125699999999995</v>
      </c>
      <c r="AC17" s="31">
        <v>94.385499999999993</v>
      </c>
      <c r="AD17" s="31">
        <v>94.5886</v>
      </c>
      <c r="AE17" s="31">
        <v>93.056299999999993</v>
      </c>
      <c r="AF17" s="31">
        <v>96.241</v>
      </c>
      <c r="AG17" s="31">
        <v>103.19110000000001</v>
      </c>
      <c r="AH17" s="31">
        <v>103.19110000000001</v>
      </c>
      <c r="AI17" s="31">
        <v>103.19110000000001</v>
      </c>
      <c r="AJ17" s="31">
        <v>103.7824</v>
      </c>
      <c r="AK17" s="31">
        <v>112.0839</v>
      </c>
      <c r="AL17" s="31">
        <v>116.6974</v>
      </c>
      <c r="AM17" s="31"/>
      <c r="AN17" s="31"/>
      <c r="AO17" s="31"/>
      <c r="AP17" s="31"/>
      <c r="AQ17" s="31"/>
      <c r="AR17" s="31"/>
      <c r="AS17" s="31"/>
      <c r="AT17" s="31"/>
      <c r="AU17" s="31"/>
      <c r="AV17" s="31"/>
    </row>
    <row r="18" spans="2:48" ht="64.5" customHeight="1" x14ac:dyDescent="0.25">
      <c r="B18" s="24">
        <v>45991</v>
      </c>
      <c r="C18" s="18">
        <f>_xlfn.XLOOKUP(B18,'Data&amp;Parsing'!$Q:$Q,'Data&amp;Parsing'!$V:$V,"",0)</f>
        <v>0.39490523562202606</v>
      </c>
      <c r="D18" s="42">
        <f>_xlfn.XLOOKUP(B18,'Data&amp;Parsing'!$Q:$Q,'Data&amp;Parsing'!$W:$W,"",0)</f>
        <v>0.15475470279019954</v>
      </c>
      <c r="E18" s="26">
        <f>_xlfn.XLOOKUP($B18,'Data&amp;Parsing'!$Q:$Q,'Data&amp;Parsing'!$O:$O,"",0)</f>
        <v>45960</v>
      </c>
      <c r="F18" s="19" t="str">
        <f t="shared" si="0"/>
        <v>$56.50
$47.16</v>
      </c>
      <c r="G18" s="26">
        <f>_xlfn.XLOOKUP($B18,'Data&amp;Parsing'!$Q:$Q,'Data&amp;Parsing'!$P:$P,"",0)</f>
        <v>45991</v>
      </c>
      <c r="H18" s="30" cm="1">
        <f t="array" ref="H18:AM18">TRANSPOSE(_xlfn.SORTBY(_xlfn._xlws.FILTER('Data&amp;Parsing'!$I:$I,('Data&amp;Parsing'!$D:$D&gt;=$E18)*('Data&amp;Parsing'!$D:$D&lt;=$G18),""),_xlfn.SEQUENCE(ROWS(_xlfn._xlws.FILTER('Data&amp;Parsing'!$I:$I,('Data&amp;Parsing'!$D:$D&gt;=$E18)*('Data&amp;Parsing'!$D:$D&lt;=$G18),""))),-1))</f>
        <v>48.928400000000003</v>
      </c>
      <c r="I18" s="31">
        <v>48.689399999999999</v>
      </c>
      <c r="J18" s="31">
        <v>48.689399999999999</v>
      </c>
      <c r="K18" s="31">
        <v>48.689399999999999</v>
      </c>
      <c r="L18" s="31">
        <v>48.0777</v>
      </c>
      <c r="M18" s="31">
        <v>47.159300000000002</v>
      </c>
      <c r="N18" s="31">
        <v>48.0154</v>
      </c>
      <c r="O18" s="31">
        <v>48.034500000000001</v>
      </c>
      <c r="P18" s="31">
        <v>48.322899999999997</v>
      </c>
      <c r="Q18" s="31">
        <v>48.322899999999997</v>
      </c>
      <c r="R18" s="31">
        <v>48.322899999999997</v>
      </c>
      <c r="S18" s="31">
        <v>50.510399999999997</v>
      </c>
      <c r="T18" s="31">
        <v>51.221299999999999</v>
      </c>
      <c r="U18" s="31">
        <v>53.2485</v>
      </c>
      <c r="V18" s="31">
        <v>52.2971</v>
      </c>
      <c r="W18" s="31">
        <v>50.584499999999998</v>
      </c>
      <c r="X18" s="31">
        <v>50.584499999999998</v>
      </c>
      <c r="Y18" s="31">
        <v>50.584499999999998</v>
      </c>
      <c r="Z18" s="31">
        <v>50.219900000000003</v>
      </c>
      <c r="AA18" s="31">
        <v>50.702800000000003</v>
      </c>
      <c r="AB18" s="31">
        <v>51.359499999999997</v>
      </c>
      <c r="AC18" s="31">
        <v>50.664200000000001</v>
      </c>
      <c r="AD18" s="31">
        <v>50.020400000000002</v>
      </c>
      <c r="AE18" s="31">
        <v>50.020400000000002</v>
      </c>
      <c r="AF18" s="31">
        <v>50.020400000000002</v>
      </c>
      <c r="AG18" s="31">
        <v>51.3626</v>
      </c>
      <c r="AH18" s="31">
        <v>51.470100000000002</v>
      </c>
      <c r="AI18" s="31">
        <v>53.36</v>
      </c>
      <c r="AJ18" s="31">
        <v>53.399099999999997</v>
      </c>
      <c r="AK18" s="31">
        <v>56.500300000000003</v>
      </c>
      <c r="AL18" s="31">
        <v>56.500300000000003</v>
      </c>
      <c r="AM18" s="31">
        <v>56.500300000000003</v>
      </c>
      <c r="AN18" s="31"/>
      <c r="AO18" s="31"/>
      <c r="AP18" s="31"/>
      <c r="AQ18" s="31"/>
      <c r="AR18" s="31"/>
      <c r="AS18" s="31"/>
      <c r="AT18" s="31"/>
      <c r="AU18" s="31"/>
      <c r="AV18" s="31"/>
    </row>
    <row r="19" spans="2:48" ht="64.5" customHeight="1" x14ac:dyDescent="0.25">
      <c r="B19" s="24">
        <v>44773</v>
      </c>
      <c r="C19" s="18">
        <f>_xlfn.XLOOKUP(B19,'Data&amp;Parsing'!$Q:$Q,'Data&amp;Parsing'!$V:$V,"",0)</f>
        <v>0.37570058668178757</v>
      </c>
      <c r="D19" s="42">
        <f>_xlfn.XLOOKUP(B19,'Data&amp;Parsing'!$Q:$Q,'Data&amp;Parsing'!$W:$W,"",0)</f>
        <v>-2.3109404990403083E-2</v>
      </c>
      <c r="E19" s="26">
        <f>_xlfn.XLOOKUP($B19,'Data&amp;Parsing'!$Q:$Q,'Data&amp;Parsing'!$O:$O,"",0)</f>
        <v>44740</v>
      </c>
      <c r="F19" s="19" t="str">
        <f t="shared" si="0"/>
        <v>$20.84
$18.42</v>
      </c>
      <c r="G19" s="26">
        <f>_xlfn.XLOOKUP($B19,'Data&amp;Parsing'!$Q:$Q,'Data&amp;Parsing'!$P:$P,"",0)</f>
        <v>44773</v>
      </c>
      <c r="H19" s="30" cm="1">
        <f t="array" ref="H19:AO19">TRANSPOSE(_xlfn.SORTBY(_xlfn._xlws.FILTER('Data&amp;Parsing'!$I:$I,('Data&amp;Parsing'!$D:$D&gt;=$E19)*('Data&amp;Parsing'!$D:$D&lt;=$G19),""),_xlfn.SEQUENCE(ROWS(_xlfn._xlws.FILTER('Data&amp;Parsing'!$I:$I,('Data&amp;Parsing'!$D:$D&gt;=$E19)*('Data&amp;Parsing'!$D:$D&lt;=$G19),""))),-1))</f>
        <v>20.84</v>
      </c>
      <c r="I19" s="31">
        <v>20.744</v>
      </c>
      <c r="J19" s="31">
        <v>20.279</v>
      </c>
      <c r="K19" s="31">
        <v>19.8765</v>
      </c>
      <c r="L19" s="31">
        <v>19.8765</v>
      </c>
      <c r="M19" s="31">
        <v>19.8765</v>
      </c>
      <c r="N19" s="31">
        <v>19.9861</v>
      </c>
      <c r="O19" s="31">
        <v>19.214500000000001</v>
      </c>
      <c r="P19" s="31">
        <v>19.207999999999998</v>
      </c>
      <c r="Q19" s="31">
        <v>19.22</v>
      </c>
      <c r="R19" s="31">
        <v>19.315000000000001</v>
      </c>
      <c r="S19" s="31">
        <v>19.315000000000001</v>
      </c>
      <c r="T19" s="31">
        <v>19.315000000000001</v>
      </c>
      <c r="U19" s="31">
        <v>19.122</v>
      </c>
      <c r="V19" s="31">
        <v>18.9375</v>
      </c>
      <c r="W19" s="31">
        <v>19.215499999999999</v>
      </c>
      <c r="X19" s="31">
        <v>18.424800000000001</v>
      </c>
      <c r="Y19" s="31">
        <v>18.713100000000001</v>
      </c>
      <c r="Z19" s="31">
        <v>18.713100000000001</v>
      </c>
      <c r="AA19" s="31">
        <v>18.713100000000001</v>
      </c>
      <c r="AB19" s="31">
        <v>18.698499999999999</v>
      </c>
      <c r="AC19" s="31">
        <v>18.760899999999999</v>
      </c>
      <c r="AD19" s="31">
        <v>18.678899999999999</v>
      </c>
      <c r="AE19" s="31">
        <v>18.858699999999999</v>
      </c>
      <c r="AF19" s="31">
        <v>18.599900000000002</v>
      </c>
      <c r="AG19" s="31">
        <v>18.599900000000002</v>
      </c>
      <c r="AH19" s="31">
        <v>18.599900000000002</v>
      </c>
      <c r="AI19" s="31">
        <v>18.4389</v>
      </c>
      <c r="AJ19" s="31">
        <v>18.626100000000001</v>
      </c>
      <c r="AK19" s="31">
        <v>19.087599999999998</v>
      </c>
      <c r="AL19" s="31">
        <v>20.0122</v>
      </c>
      <c r="AM19" s="31">
        <v>20.3584</v>
      </c>
      <c r="AN19" s="31">
        <v>20.3584</v>
      </c>
      <c r="AO19" s="31">
        <v>20.3584</v>
      </c>
      <c r="AP19" s="31"/>
      <c r="AQ19" s="31"/>
      <c r="AR19" s="31"/>
      <c r="AS19" s="31"/>
      <c r="AT19" s="31"/>
      <c r="AU19" s="31"/>
      <c r="AV19" s="31"/>
    </row>
    <row r="20" spans="2:48" ht="64.5" customHeight="1" x14ac:dyDescent="0.25">
      <c r="B20" s="24">
        <v>45199</v>
      </c>
      <c r="C20" s="18">
        <f>_xlfn.XLOOKUP(B20,'Data&amp;Parsing'!$Q:$Q,'Data&amp;Parsing'!$V:$V,"",0)</f>
        <v>0.32102805826143382</v>
      </c>
      <c r="D20" s="42">
        <f>_xlfn.XLOOKUP(B20,'Data&amp;Parsing'!$Q:$Q,'Data&amp;Parsing'!$W:$W,"",0)</f>
        <v>-9.8965696550155177E-2</v>
      </c>
      <c r="E20" s="26">
        <f>_xlfn.XLOOKUP($B20,'Data&amp;Parsing'!$Q:$Q,'Data&amp;Parsing'!$O:$O,"",0)</f>
        <v>45168</v>
      </c>
      <c r="F20" s="19" t="str">
        <f t="shared" si="0"/>
        <v>$24.62
$22.18</v>
      </c>
      <c r="G20" s="26">
        <f>_xlfn.XLOOKUP($B20,'Data&amp;Parsing'!$Q:$Q,'Data&amp;Parsing'!$P:$P,"",0)</f>
        <v>45199</v>
      </c>
      <c r="H20" s="30" cm="1">
        <f t="array" ref="H20:AM20">TRANSPOSE(_xlfn.SORTBY(_xlfn._xlws.FILTER('Data&amp;Parsing'!$I:$I,('Data&amp;Parsing'!$D:$D&gt;=$E20)*('Data&amp;Parsing'!$D:$D&lt;=$G20),""),_xlfn.SEQUENCE(ROWS(_xlfn._xlws.FILTER('Data&amp;Parsing'!$I:$I,('Data&amp;Parsing'!$D:$D&gt;=$E20)*('Data&amp;Parsing'!$D:$D&lt;=$G20),""))),-1))</f>
        <v>24.615600000000001</v>
      </c>
      <c r="I20" s="31">
        <v>24.443000000000001</v>
      </c>
      <c r="J20" s="31">
        <v>24.187999999999999</v>
      </c>
      <c r="K20" s="31">
        <v>24.187999999999999</v>
      </c>
      <c r="L20" s="31">
        <v>24.187999999999999</v>
      </c>
      <c r="M20" s="31">
        <v>23.991499999999998</v>
      </c>
      <c r="N20" s="31">
        <v>23.541599999999999</v>
      </c>
      <c r="O20" s="31">
        <v>23.168299999999999</v>
      </c>
      <c r="P20" s="31">
        <v>22.9682</v>
      </c>
      <c r="Q20" s="31">
        <v>22.926600000000001</v>
      </c>
      <c r="R20" s="31">
        <v>22.926600000000001</v>
      </c>
      <c r="S20" s="31">
        <v>22.926600000000001</v>
      </c>
      <c r="T20" s="31">
        <v>23.078499999999998</v>
      </c>
      <c r="U20" s="31">
        <v>23.065799999999999</v>
      </c>
      <c r="V20" s="31">
        <v>22.838000000000001</v>
      </c>
      <c r="W20" s="31">
        <v>22.649100000000001</v>
      </c>
      <c r="X20" s="31">
        <v>23.036100000000001</v>
      </c>
      <c r="Y20" s="31">
        <v>23.036100000000001</v>
      </c>
      <c r="Z20" s="31">
        <v>23.036100000000001</v>
      </c>
      <c r="AA20" s="31">
        <v>23.243400000000001</v>
      </c>
      <c r="AB20" s="31">
        <v>23.200500000000002</v>
      </c>
      <c r="AC20" s="31">
        <v>23.238700000000001</v>
      </c>
      <c r="AD20" s="31">
        <v>23.401</v>
      </c>
      <c r="AE20" s="31">
        <v>23.561599999999999</v>
      </c>
      <c r="AF20" s="31">
        <v>23.561599999999999</v>
      </c>
      <c r="AG20" s="31">
        <v>23.561599999999999</v>
      </c>
      <c r="AH20" s="31">
        <v>23.1388</v>
      </c>
      <c r="AI20" s="31">
        <v>22.8491</v>
      </c>
      <c r="AJ20" s="31">
        <v>22.5456</v>
      </c>
      <c r="AK20" s="31">
        <v>22.623799999999999</v>
      </c>
      <c r="AL20" s="31">
        <v>22.179500000000001</v>
      </c>
      <c r="AM20" s="31">
        <v>22.179500000000001</v>
      </c>
      <c r="AN20" s="31"/>
      <c r="AO20" s="31"/>
      <c r="AP20" s="31"/>
      <c r="AQ20" s="31"/>
      <c r="AR20" s="31"/>
      <c r="AS20" s="31"/>
      <c r="AT20" s="31"/>
      <c r="AU20" s="31"/>
      <c r="AV20" s="31"/>
    </row>
    <row r="21" spans="2:48" ht="64.5" customHeight="1" x14ac:dyDescent="0.25">
      <c r="B21" s="24">
        <v>44074</v>
      </c>
      <c r="C21" s="18">
        <f>_xlfn.XLOOKUP(B21,'Data&amp;Parsing'!$Q:$Q,'Data&amp;Parsing'!$V:$V,"",0)</f>
        <v>0.30373542400803522</v>
      </c>
      <c r="D21" s="42">
        <f>_xlfn.XLOOKUP(B21,'Data&amp;Parsing'!$Q:$Q,'Data&amp;Parsing'!$W:$W,"",0)</f>
        <v>0.15391364959612949</v>
      </c>
      <c r="E21" s="26">
        <f>_xlfn.XLOOKUP($B21,'Data&amp;Parsing'!$Q:$Q,'Data&amp;Parsing'!$O:$O,"",0)</f>
        <v>44044</v>
      </c>
      <c r="F21" s="19" t="str">
        <f t="shared" si="0"/>
        <v>$29.13
$24.30</v>
      </c>
      <c r="G21" s="26">
        <f>_xlfn.XLOOKUP($B21,'Data&amp;Parsing'!$Q:$Q,'Data&amp;Parsing'!$P:$P,"",0)</f>
        <v>44074</v>
      </c>
      <c r="H21" s="30" cm="1">
        <f t="array" ref="H21:AL21">TRANSPOSE(_xlfn.SORTBY(_xlfn._xlws.FILTER('Data&amp;Parsing'!$I:$I,('Data&amp;Parsing'!$D:$D&gt;=$E21)*('Data&amp;Parsing'!$D:$D&lt;=$G21),""),_xlfn.SEQUENCE(ROWS(_xlfn._xlws.FILTER('Data&amp;Parsing'!$I:$I,('Data&amp;Parsing'!$D:$D&gt;=$E21)*('Data&amp;Parsing'!$D:$D&lt;=$G21),""))),-1))</f>
        <v>24.388999999999999</v>
      </c>
      <c r="I21" s="31">
        <v>24.388999999999999</v>
      </c>
      <c r="J21" s="31">
        <v>24.299600000000002</v>
      </c>
      <c r="K21" s="31">
        <v>26.006</v>
      </c>
      <c r="L21" s="31">
        <v>26.9588</v>
      </c>
      <c r="M21" s="31">
        <v>28.921500000000002</v>
      </c>
      <c r="N21" s="31">
        <v>28.300899999999999</v>
      </c>
      <c r="O21" s="31">
        <v>28.300899999999999</v>
      </c>
      <c r="P21" s="31">
        <v>28.300899999999999</v>
      </c>
      <c r="Q21" s="31">
        <v>29.1295</v>
      </c>
      <c r="R21" s="31">
        <v>24.793099999999999</v>
      </c>
      <c r="S21" s="31">
        <v>25.512</v>
      </c>
      <c r="T21" s="31">
        <v>27.504999999999999</v>
      </c>
      <c r="U21" s="31">
        <v>26.446300000000001</v>
      </c>
      <c r="V21" s="31">
        <v>26.446300000000001</v>
      </c>
      <c r="W21" s="31">
        <v>26.446300000000001</v>
      </c>
      <c r="X21" s="31">
        <v>27.486000000000001</v>
      </c>
      <c r="Y21" s="31">
        <v>27.671500000000002</v>
      </c>
      <c r="Z21" s="31">
        <v>26.700500000000002</v>
      </c>
      <c r="AA21" s="31">
        <v>27.248000000000001</v>
      </c>
      <c r="AB21" s="31">
        <v>26.790500000000002</v>
      </c>
      <c r="AC21" s="31">
        <v>26.790500000000002</v>
      </c>
      <c r="AD21" s="31">
        <v>26.790500000000002</v>
      </c>
      <c r="AE21" s="31">
        <v>26.605</v>
      </c>
      <c r="AF21" s="31">
        <v>26.534199999999998</v>
      </c>
      <c r="AG21" s="31">
        <v>27.4998</v>
      </c>
      <c r="AH21" s="31">
        <v>27.016100000000002</v>
      </c>
      <c r="AI21" s="31">
        <v>27.503</v>
      </c>
      <c r="AJ21" s="31">
        <v>27.503</v>
      </c>
      <c r="AK21" s="31">
        <v>27.503</v>
      </c>
      <c r="AL21" s="31">
        <v>28.142800000000001</v>
      </c>
      <c r="AM21" s="31"/>
      <c r="AN21" s="31"/>
      <c r="AO21" s="31"/>
      <c r="AP21" s="31"/>
      <c r="AQ21" s="31"/>
      <c r="AR21" s="31"/>
      <c r="AS21" s="31"/>
      <c r="AT21" s="31"/>
      <c r="AU21" s="31"/>
      <c r="AV21" s="31"/>
    </row>
    <row r="22" spans="2:48" ht="64.5" customHeight="1" x14ac:dyDescent="0.25">
      <c r="B22" s="24">
        <v>43555</v>
      </c>
      <c r="C22" s="18">
        <f>_xlfn.XLOOKUP(B22,'Data&amp;Parsing'!$Q:$Q,'Data&amp;Parsing'!$V:$V,"",0)</f>
        <v>0.29633715471493333</v>
      </c>
      <c r="D22" s="42">
        <f>_xlfn.XLOOKUP(B22,'Data&amp;Parsing'!$Q:$Q,'Data&amp;Parsing'!$W:$W,"",0)</f>
        <v>-5.7706790510857246E-2</v>
      </c>
      <c r="E22" s="26">
        <f>_xlfn.XLOOKUP($B22,'Data&amp;Parsing'!$Q:$Q,'Data&amp;Parsing'!$O:$O,"",0)</f>
        <v>43522</v>
      </c>
      <c r="F22" s="19" t="str">
        <f t="shared" si="0"/>
        <v>$15.93
$15.01</v>
      </c>
      <c r="G22" s="26">
        <f>_xlfn.XLOOKUP($B22,'Data&amp;Parsing'!$Q:$Q,'Data&amp;Parsing'!$P:$P,"",0)</f>
        <v>43552</v>
      </c>
      <c r="H22" s="30" cm="1">
        <f t="array" ref="H22:AL22">TRANSPOSE(_xlfn.SORTBY(_xlfn._xlws.FILTER('Data&amp;Parsing'!$I:$I,('Data&amp;Parsing'!$D:$D&gt;=$E22)*('Data&amp;Parsing'!$D:$D&lt;=$G22),""),_xlfn.SEQUENCE(ROWS(_xlfn._xlws.FILTER('Data&amp;Parsing'!$I:$I,('Data&amp;Parsing'!$D:$D&gt;=$E22)*('Data&amp;Parsing'!$D:$D&lt;=$G22),""))),-1))</f>
        <v>15.0145</v>
      </c>
      <c r="I22" s="31">
        <v>15.2943</v>
      </c>
      <c r="J22" s="31">
        <v>15.4305</v>
      </c>
      <c r="K22" s="31">
        <v>15.538500000000001</v>
      </c>
      <c r="L22" s="31">
        <v>15.423999999999999</v>
      </c>
      <c r="M22" s="31">
        <v>15.423999999999999</v>
      </c>
      <c r="N22" s="31">
        <v>15.423999999999999</v>
      </c>
      <c r="O22" s="31">
        <v>15.473000000000001</v>
      </c>
      <c r="P22" s="31">
        <v>15.475</v>
      </c>
      <c r="Q22" s="31">
        <v>15.372999999999999</v>
      </c>
      <c r="R22" s="31">
        <v>15.3498</v>
      </c>
      <c r="S22" s="31">
        <v>15.287699999999999</v>
      </c>
      <c r="T22" s="31">
        <v>15.287699999999999</v>
      </c>
      <c r="U22" s="31">
        <v>15.287699999999999</v>
      </c>
      <c r="V22" s="31">
        <v>15.189500000000001</v>
      </c>
      <c r="W22" s="31">
        <v>15.454499999999999</v>
      </c>
      <c r="X22" s="31">
        <v>15.4405</v>
      </c>
      <c r="Y22" s="31">
        <v>15.308999999999999</v>
      </c>
      <c r="Z22" s="31">
        <v>15.3355</v>
      </c>
      <c r="AA22" s="31">
        <v>15.3355</v>
      </c>
      <c r="AB22" s="31">
        <v>15.3355</v>
      </c>
      <c r="AC22" s="31">
        <v>15.023300000000001</v>
      </c>
      <c r="AD22" s="31">
        <v>15.077500000000001</v>
      </c>
      <c r="AE22" s="31">
        <v>15.137499999999999</v>
      </c>
      <c r="AF22" s="31">
        <v>15.0905</v>
      </c>
      <c r="AG22" s="31">
        <v>15.202199999999999</v>
      </c>
      <c r="AH22" s="31">
        <v>15.202199999999999</v>
      </c>
      <c r="AI22" s="31">
        <v>15.202199999999999</v>
      </c>
      <c r="AJ22" s="31">
        <v>15.612</v>
      </c>
      <c r="AK22" s="31">
        <v>15.7395</v>
      </c>
      <c r="AL22" s="31">
        <v>15.933999999999999</v>
      </c>
      <c r="AM22" s="31"/>
      <c r="AN22" s="31"/>
      <c r="AO22" s="31"/>
      <c r="AP22" s="31"/>
      <c r="AQ22" s="31"/>
      <c r="AR22" s="31"/>
      <c r="AS22" s="31"/>
      <c r="AT22" s="31"/>
      <c r="AU22" s="31"/>
      <c r="AV22" s="31"/>
    </row>
    <row r="23" spans="2:48" ht="64.5" customHeight="1" x14ac:dyDescent="0.25">
      <c r="B23" s="24">
        <v>44408</v>
      </c>
      <c r="C23" s="18">
        <f>_xlfn.XLOOKUP(B23,'Data&amp;Parsing'!$Q:$Q,'Data&amp;Parsing'!$V:$V,"",0)</f>
        <v>0.29162315012175694</v>
      </c>
      <c r="D23" s="42">
        <f>_xlfn.XLOOKUP(B23,'Data&amp;Parsing'!$Q:$Q,'Data&amp;Parsing'!$W:$W,"",0)</f>
        <v>-3.141635497338318E-2</v>
      </c>
      <c r="E23" s="26">
        <f>_xlfn.XLOOKUP($B23,'Data&amp;Parsing'!$Q:$Q,'Data&amp;Parsing'!$O:$O,"",0)</f>
        <v>44376</v>
      </c>
      <c r="F23" s="19" t="str">
        <f t="shared" si="0"/>
        <v>$26.48
$24.69</v>
      </c>
      <c r="G23" s="26">
        <f>_xlfn.XLOOKUP($B23,'Data&amp;Parsing'!$Q:$Q,'Data&amp;Parsing'!$P:$P,"",0)</f>
        <v>44405</v>
      </c>
      <c r="H23" s="30" cm="1">
        <f t="array" ref="H23:AK23">TRANSPOSE(_xlfn.SORTBY(_xlfn._xlws.FILTER('Data&amp;Parsing'!$I:$I,('Data&amp;Parsing'!$D:$D&gt;=$E23)*('Data&amp;Parsing'!$D:$D&lt;=$G23),""),_xlfn.SEQUENCE(ROWS(_xlfn._xlws.FILTER('Data&amp;Parsing'!$I:$I,('Data&amp;Parsing'!$D:$D&gt;=$E23)*('Data&amp;Parsing'!$D:$D&lt;=$G23),""))),-1))</f>
        <v>25.773199999999999</v>
      </c>
      <c r="I23" s="31">
        <v>26.126300000000001</v>
      </c>
      <c r="J23" s="31">
        <v>26.033999999999999</v>
      </c>
      <c r="K23" s="31">
        <v>26.471499999999999</v>
      </c>
      <c r="L23" s="31">
        <v>26.471499999999999</v>
      </c>
      <c r="M23" s="31">
        <v>26.471499999999999</v>
      </c>
      <c r="N23" s="31">
        <v>26.478999999999999</v>
      </c>
      <c r="O23" s="31">
        <v>26.158999999999999</v>
      </c>
      <c r="P23" s="31">
        <v>26.1404</v>
      </c>
      <c r="Q23" s="31">
        <v>25.934999999999999</v>
      </c>
      <c r="R23" s="31">
        <v>26.104199999999999</v>
      </c>
      <c r="S23" s="31">
        <v>26.104199999999999</v>
      </c>
      <c r="T23" s="31">
        <v>26.104199999999999</v>
      </c>
      <c r="U23" s="31">
        <v>26.202000000000002</v>
      </c>
      <c r="V23" s="31">
        <v>25.9876</v>
      </c>
      <c r="W23" s="31">
        <v>26.25</v>
      </c>
      <c r="X23" s="31">
        <v>26.343</v>
      </c>
      <c r="Y23" s="31">
        <v>25.664100000000001</v>
      </c>
      <c r="Z23" s="31">
        <v>25.664100000000001</v>
      </c>
      <c r="AA23" s="31">
        <v>25.664100000000001</v>
      </c>
      <c r="AB23" s="31">
        <v>25.176100000000002</v>
      </c>
      <c r="AC23" s="31">
        <v>24.934000000000001</v>
      </c>
      <c r="AD23" s="31">
        <v>25.261199999999999</v>
      </c>
      <c r="AE23" s="31">
        <v>25.4315</v>
      </c>
      <c r="AF23" s="31">
        <v>25.177499999999998</v>
      </c>
      <c r="AG23" s="31">
        <v>25.177499999999998</v>
      </c>
      <c r="AH23" s="31">
        <v>25.177499999999998</v>
      </c>
      <c r="AI23" s="31">
        <v>25.1935</v>
      </c>
      <c r="AJ23" s="31">
        <v>24.691600000000001</v>
      </c>
      <c r="AK23" s="31">
        <v>24.9635</v>
      </c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</row>
    <row r="24" spans="2:48" ht="64.5" customHeight="1" x14ac:dyDescent="0.25">
      <c r="B24" s="24">
        <v>46173</v>
      </c>
      <c r="C24" s="18">
        <f>_xlfn.XLOOKUP(B24,'Data&amp;Parsing'!$Q:$Q,'Data&amp;Parsing'!$V:$V,"",0)</f>
        <v>0.28854744108360664</v>
      </c>
      <c r="D24" s="42">
        <f>_xlfn.XLOOKUP(B24,'Data&amp;Parsing'!$Q:$Q,'Data&amp;Parsing'!$W:$W,"",0)</f>
        <v>3.4425781113020151E-2</v>
      </c>
      <c r="E24" s="26">
        <f>_xlfn.XLOOKUP($B24,'Data&amp;Parsing'!$Q:$Q,'Data&amp;Parsing'!$O:$O,"",0)</f>
        <v>46141</v>
      </c>
      <c r="F24" s="19" t="str">
        <f t="shared" si="0"/>
        <v>$73.75
$71.29</v>
      </c>
      <c r="G24" s="26">
        <f>_xlfn.XLOOKUP($B24,'Data&amp;Parsing'!$Q:$Q,'Data&amp;Parsing'!$P:$P,"",0)</f>
        <v>46142</v>
      </c>
      <c r="H24" s="30" cm="1">
        <f t="array" ref="H24:I24">TRANSPOSE(_xlfn.SORTBY(_xlfn._xlws.FILTER('Data&amp;Parsing'!$I:$I,('Data&amp;Parsing'!$D:$D&gt;=$E24)*('Data&amp;Parsing'!$D:$D&lt;=$G24),""),_xlfn.SEQUENCE(ROWS(_xlfn._xlws.FILTER('Data&amp;Parsing'!$I:$I,('Data&amp;Parsing'!$D:$D&gt;=$E24)*('Data&amp;Parsing'!$D:$D&lt;=$G24),""))),-1))</f>
        <v>71.292500000000004</v>
      </c>
      <c r="I24" s="31">
        <v>73.746799999999993</v>
      </c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</row>
    <row r="25" spans="2:48" ht="64.5" customHeight="1" x14ac:dyDescent="0.25">
      <c r="B25" s="24">
        <v>45443</v>
      </c>
      <c r="C25" s="18">
        <f>_xlfn.XLOOKUP(B25,'Data&amp;Parsing'!$Q:$Q,'Data&amp;Parsing'!$V:$V,"",0)</f>
        <v>0.28524845984222952</v>
      </c>
      <c r="D25" s="42">
        <f>_xlfn.XLOOKUP(B25,'Data&amp;Parsing'!$Q:$Q,'Data&amp;Parsing'!$W:$W,"",0)</f>
        <v>0.21608567668915574</v>
      </c>
      <c r="E25" s="26">
        <f>_xlfn.XLOOKUP($B25,'Data&amp;Parsing'!$Q:$Q,'Data&amp;Parsing'!$O:$O,"",0)</f>
        <v>45412</v>
      </c>
      <c r="F25" s="19" t="str">
        <f t="shared" si="0"/>
        <v>$32.10
$26.29</v>
      </c>
      <c r="G25" s="26">
        <f>_xlfn.XLOOKUP($B25,'Data&amp;Parsing'!$Q:$Q,'Data&amp;Parsing'!$P:$P,"",0)</f>
        <v>45441</v>
      </c>
      <c r="H25" s="30" cm="1">
        <f t="array" ref="H25:AK25">TRANSPOSE(_xlfn.SORTBY(_xlfn._xlws.FILTER('Data&amp;Parsing'!$I:$I,('Data&amp;Parsing'!$D:$D&gt;=$E25)*('Data&amp;Parsing'!$D:$D&lt;=$G25),""),_xlfn.SEQUENCE(ROWS(_xlfn._xlws.FILTER('Data&amp;Parsing'!$I:$I,('Data&amp;Parsing'!$D:$D&gt;=$E25)*('Data&amp;Parsing'!$D:$D&lt;=$G25),""))),-1))</f>
        <v>26.2942</v>
      </c>
      <c r="I25" s="31">
        <v>26.651</v>
      </c>
      <c r="J25" s="31">
        <v>26.6828</v>
      </c>
      <c r="K25" s="31">
        <v>26.5594</v>
      </c>
      <c r="L25" s="31">
        <v>26.5594</v>
      </c>
      <c r="M25" s="31">
        <v>26.5594</v>
      </c>
      <c r="N25" s="31">
        <v>27.444500000000001</v>
      </c>
      <c r="O25" s="31">
        <v>27.241900000000001</v>
      </c>
      <c r="P25" s="31">
        <v>27.331199999999999</v>
      </c>
      <c r="Q25" s="31">
        <v>28.3172</v>
      </c>
      <c r="R25" s="31">
        <v>28.183399999999999</v>
      </c>
      <c r="S25" s="31">
        <v>28.183399999999999</v>
      </c>
      <c r="T25" s="31">
        <v>28.183399999999999</v>
      </c>
      <c r="U25" s="31">
        <v>28.201499999999999</v>
      </c>
      <c r="V25" s="31">
        <v>28.619399999999999</v>
      </c>
      <c r="W25" s="31">
        <v>29.6739</v>
      </c>
      <c r="X25" s="31">
        <v>29.575600000000001</v>
      </c>
      <c r="Y25" s="31">
        <v>31.492999999999999</v>
      </c>
      <c r="Z25" s="31">
        <v>31.492999999999999</v>
      </c>
      <c r="AA25" s="31">
        <v>31.492999999999999</v>
      </c>
      <c r="AB25" s="31">
        <v>31.824000000000002</v>
      </c>
      <c r="AC25" s="31">
        <v>31.975999999999999</v>
      </c>
      <c r="AD25" s="31">
        <v>30.790199999999999</v>
      </c>
      <c r="AE25" s="31">
        <v>30.133700000000001</v>
      </c>
      <c r="AF25" s="31">
        <v>30.262</v>
      </c>
      <c r="AG25" s="31">
        <v>30.262</v>
      </c>
      <c r="AH25" s="31">
        <v>30.262</v>
      </c>
      <c r="AI25" s="31">
        <v>31.631</v>
      </c>
      <c r="AJ25" s="31">
        <v>32.104500000000002</v>
      </c>
      <c r="AK25" s="31">
        <v>31.975999999999999</v>
      </c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</row>
    <row r="26" spans="2:48" ht="64.5" customHeight="1" x14ac:dyDescent="0.25">
      <c r="B26" s="24">
        <v>43921</v>
      </c>
      <c r="C26" s="18">
        <f>_xlfn.XLOOKUP(B26,'Data&amp;Parsing'!$Q:$Q,'Data&amp;Parsing'!$V:$V,"",0)</f>
        <v>0.28142692743159992</v>
      </c>
      <c r="D26" s="42">
        <f>_xlfn.XLOOKUP(B26,'Data&amp;Parsing'!$Q:$Q,'Data&amp;Parsing'!$W:$W,"",0)</f>
        <v>-0.18603094233473977</v>
      </c>
      <c r="E26" s="26">
        <f>_xlfn.XLOOKUP($B26,'Data&amp;Parsing'!$Q:$Q,'Data&amp;Parsing'!$O:$O,"",0)</f>
        <v>43888</v>
      </c>
      <c r="F26" s="19" t="str">
        <f t="shared" si="0"/>
        <v>$17.78
$11.98</v>
      </c>
      <c r="G26" s="26">
        <f>_xlfn.XLOOKUP($B26,'Data&amp;Parsing'!$Q:$Q,'Data&amp;Parsing'!$P:$P,"",0)</f>
        <v>43919</v>
      </c>
      <c r="H26" s="30" cm="1">
        <f t="array" ref="H26:AM26">TRANSPOSE(_xlfn.SORTBY(_xlfn._xlws.FILTER('Data&amp;Parsing'!$I:$I,('Data&amp;Parsing'!$D:$D&gt;=$E26)*('Data&amp;Parsing'!$D:$D&lt;=$G26),""),_xlfn.SEQUENCE(ROWS(_xlfn._xlws.FILTER('Data&amp;Parsing'!$I:$I,('Data&amp;Parsing'!$D:$D&gt;=$E26)*('Data&amp;Parsing'!$D:$D&lt;=$G26),""))),-1))</f>
        <v>17.774999999999999</v>
      </c>
      <c r="I26" s="31">
        <v>16.664999999999999</v>
      </c>
      <c r="J26" s="31">
        <v>16.664999999999999</v>
      </c>
      <c r="K26" s="31">
        <v>16.664999999999999</v>
      </c>
      <c r="L26" s="31">
        <v>16.7347</v>
      </c>
      <c r="M26" s="31">
        <v>17.218499999999999</v>
      </c>
      <c r="N26" s="31">
        <v>17.216000000000001</v>
      </c>
      <c r="O26" s="31">
        <v>17.434999999999999</v>
      </c>
      <c r="P26" s="31">
        <v>17.348400000000002</v>
      </c>
      <c r="Q26" s="31">
        <v>17.348400000000002</v>
      </c>
      <c r="R26" s="31">
        <v>17.348400000000002</v>
      </c>
      <c r="S26" s="31">
        <v>17.016500000000001</v>
      </c>
      <c r="T26" s="31">
        <v>16.893699999999999</v>
      </c>
      <c r="U26" s="31">
        <v>16.7545</v>
      </c>
      <c r="V26" s="31">
        <v>15.8217</v>
      </c>
      <c r="W26" s="31">
        <v>14.720599999999999</v>
      </c>
      <c r="X26" s="31">
        <v>14.720599999999999</v>
      </c>
      <c r="Y26" s="31">
        <v>14.720599999999999</v>
      </c>
      <c r="Z26" s="31">
        <v>12.9108</v>
      </c>
      <c r="AA26" s="31">
        <v>12.6152</v>
      </c>
      <c r="AB26" s="31">
        <v>11.981</v>
      </c>
      <c r="AC26" s="31">
        <v>12.1182</v>
      </c>
      <c r="AD26" s="31">
        <v>12.6173</v>
      </c>
      <c r="AE26" s="31">
        <v>12.6173</v>
      </c>
      <c r="AF26" s="31">
        <v>12.6173</v>
      </c>
      <c r="AG26" s="31">
        <v>13.265000000000001</v>
      </c>
      <c r="AH26" s="31">
        <v>14.280799999999999</v>
      </c>
      <c r="AI26" s="31">
        <v>14.4763</v>
      </c>
      <c r="AJ26" s="31">
        <v>14.4055</v>
      </c>
      <c r="AK26" s="31">
        <v>14.468299999999999</v>
      </c>
      <c r="AL26" s="31">
        <v>14.468299999999999</v>
      </c>
      <c r="AM26" s="31">
        <v>14.468299999999999</v>
      </c>
      <c r="AN26" s="31"/>
      <c r="AO26" s="31"/>
      <c r="AP26" s="31"/>
      <c r="AQ26" s="31"/>
      <c r="AR26" s="31"/>
      <c r="AS26" s="31"/>
      <c r="AT26" s="31"/>
      <c r="AU26" s="31"/>
      <c r="AV26" s="31"/>
    </row>
    <row r="27" spans="2:48" ht="64.5" customHeight="1" x14ac:dyDescent="0.25">
      <c r="B27" s="24">
        <v>44255</v>
      </c>
      <c r="C27" s="18">
        <f>_xlfn.XLOOKUP(B27,'Data&amp;Parsing'!$Q:$Q,'Data&amp;Parsing'!$V:$V,"",0)</f>
        <v>0.28072148733687169</v>
      </c>
      <c r="D27" s="42">
        <f>_xlfn.XLOOKUP(B27,'Data&amp;Parsing'!$Q:$Q,'Data&amp;Parsing'!$W:$W,"",0)</f>
        <v>-8.2054282911381532E-2</v>
      </c>
      <c r="E27" s="26">
        <f>_xlfn.XLOOKUP($B27,'Data&amp;Parsing'!$Q:$Q,'Data&amp;Parsing'!$O:$O,"",0)</f>
        <v>44228</v>
      </c>
      <c r="F27" s="19" t="str">
        <f t="shared" si="0"/>
        <v>$29.05
$26.35</v>
      </c>
      <c r="G27" s="26">
        <f>_xlfn.XLOOKUP($B27,'Data&amp;Parsing'!$Q:$Q,'Data&amp;Parsing'!$P:$P,"",0)</f>
        <v>44255</v>
      </c>
      <c r="H27" s="30" cm="1">
        <f t="array" ref="H27:AI27">TRANSPOSE(_xlfn.SORTBY(_xlfn._xlws.FILTER('Data&amp;Parsing'!$I:$I,('Data&amp;Parsing'!$D:$D&gt;=$E27)*('Data&amp;Parsing'!$D:$D&lt;=$G27),""),_xlfn.SEQUENCE(ROWS(_xlfn._xlws.FILTER('Data&amp;Parsing'!$I:$I,('Data&amp;Parsing'!$D:$D&gt;=$E27)*('Data&amp;Parsing'!$D:$D&lt;=$G27),""))),-1))</f>
        <v>29.051500000000001</v>
      </c>
      <c r="I27" s="31">
        <v>26.6814</v>
      </c>
      <c r="J27" s="31">
        <v>26.891500000000001</v>
      </c>
      <c r="K27" s="31">
        <v>26.351600000000001</v>
      </c>
      <c r="L27" s="31">
        <v>26.920500000000001</v>
      </c>
      <c r="M27" s="31">
        <v>26.920500000000001</v>
      </c>
      <c r="N27" s="31">
        <v>26.920500000000001</v>
      </c>
      <c r="O27" s="31">
        <v>27.272500000000001</v>
      </c>
      <c r="P27" s="31">
        <v>27.267399999999999</v>
      </c>
      <c r="Q27" s="31">
        <v>27.026599999999998</v>
      </c>
      <c r="R27" s="31">
        <v>26.982399999999998</v>
      </c>
      <c r="S27" s="31">
        <v>27.36</v>
      </c>
      <c r="T27" s="31">
        <v>27.36</v>
      </c>
      <c r="U27" s="31">
        <v>27.36</v>
      </c>
      <c r="V27" s="31">
        <v>27.617599999999999</v>
      </c>
      <c r="W27" s="31">
        <v>27.242999999999999</v>
      </c>
      <c r="X27" s="31">
        <v>27.382899999999999</v>
      </c>
      <c r="Y27" s="31">
        <v>27.033300000000001</v>
      </c>
      <c r="Z27" s="31">
        <v>27.289899999999999</v>
      </c>
      <c r="AA27" s="31">
        <v>27.289899999999999</v>
      </c>
      <c r="AB27" s="31">
        <v>27.289899999999999</v>
      </c>
      <c r="AC27" s="31">
        <v>28.137899999999998</v>
      </c>
      <c r="AD27" s="31">
        <v>27.6737</v>
      </c>
      <c r="AE27" s="31">
        <v>27.9528</v>
      </c>
      <c r="AF27" s="31">
        <v>27.425799999999999</v>
      </c>
      <c r="AG27" s="31">
        <v>26.6677</v>
      </c>
      <c r="AH27" s="31">
        <v>26.6677</v>
      </c>
      <c r="AI27" s="31">
        <v>26.6677</v>
      </c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</row>
    <row r="28" spans="2:48" ht="64.5" customHeight="1" x14ac:dyDescent="0.25">
      <c r="B28" s="24">
        <v>45077</v>
      </c>
      <c r="C28" s="18">
        <f>_xlfn.XLOOKUP(B28,'Data&amp;Parsing'!$Q:$Q,'Data&amp;Parsing'!$V:$V,"",0)</f>
        <v>0.28008727995099153</v>
      </c>
      <c r="D28" s="42">
        <f>_xlfn.XLOOKUP(B28,'Data&amp;Parsing'!$Q:$Q,'Data&amp;Parsing'!$W:$W,"",0)</f>
        <v>-7.5020455407212278E-2</v>
      </c>
      <c r="E28" s="26">
        <f>_xlfn.XLOOKUP($B28,'Data&amp;Parsing'!$Q:$Q,'Data&amp;Parsing'!$O:$O,"",0)</f>
        <v>45044</v>
      </c>
      <c r="F28" s="19" t="str">
        <f t="shared" si="0"/>
        <v>$26.05
$22.74</v>
      </c>
      <c r="G28" s="26">
        <f>_xlfn.XLOOKUP($B28,'Data&amp;Parsing'!$Q:$Q,'Data&amp;Parsing'!$P:$P,"",0)</f>
        <v>45076</v>
      </c>
      <c r="H28" s="30" cm="1">
        <f t="array" ref="H28:AN28">TRANSPOSE(_xlfn.SORTBY(_xlfn._xlws.FILTER('Data&amp;Parsing'!$I:$I,('Data&amp;Parsing'!$D:$D&gt;=$E28)*('Data&amp;Parsing'!$D:$D&lt;=$G28),""),_xlfn.SEQUENCE(ROWS(_xlfn._xlws.FILTER('Data&amp;Parsing'!$I:$I,('Data&amp;Parsing'!$D:$D&gt;=$E28)*('Data&amp;Parsing'!$D:$D&lt;=$G28),""))),-1))</f>
        <v>25.054500000000001</v>
      </c>
      <c r="I28" s="31">
        <v>25.054500000000001</v>
      </c>
      <c r="J28" s="31">
        <v>25.054500000000001</v>
      </c>
      <c r="K28" s="31">
        <v>24.991499999999998</v>
      </c>
      <c r="L28" s="31">
        <v>25.371500000000001</v>
      </c>
      <c r="M28" s="31">
        <v>25.577000000000002</v>
      </c>
      <c r="N28" s="31">
        <v>26.0505</v>
      </c>
      <c r="O28" s="31">
        <v>25.6663</v>
      </c>
      <c r="P28" s="31">
        <v>25.6663</v>
      </c>
      <c r="Q28" s="31">
        <v>25.6663</v>
      </c>
      <c r="R28" s="31">
        <v>25.552</v>
      </c>
      <c r="S28" s="31">
        <v>25.6022</v>
      </c>
      <c r="T28" s="31">
        <v>25.402200000000001</v>
      </c>
      <c r="U28" s="31">
        <v>24.183499999999999</v>
      </c>
      <c r="V28" s="31">
        <v>23.969000000000001</v>
      </c>
      <c r="W28" s="31">
        <v>23.969000000000001</v>
      </c>
      <c r="X28" s="31">
        <v>23.969000000000001</v>
      </c>
      <c r="Y28" s="31">
        <v>24.0855</v>
      </c>
      <c r="Z28" s="31">
        <v>23.749099999999999</v>
      </c>
      <c r="AA28" s="31">
        <v>23.750499999999999</v>
      </c>
      <c r="AB28" s="31">
        <v>23.4925</v>
      </c>
      <c r="AC28" s="31">
        <v>23.852499999999999</v>
      </c>
      <c r="AD28" s="31">
        <v>23.852499999999999</v>
      </c>
      <c r="AE28" s="31">
        <v>23.852499999999999</v>
      </c>
      <c r="AF28" s="31">
        <v>23.627500000000001</v>
      </c>
      <c r="AG28" s="31">
        <v>23.449100000000001</v>
      </c>
      <c r="AH28" s="31">
        <v>23.056000000000001</v>
      </c>
      <c r="AI28" s="31">
        <v>22.740500000000001</v>
      </c>
      <c r="AJ28" s="31">
        <v>23.300999999999998</v>
      </c>
      <c r="AK28" s="31">
        <v>23.300999999999998</v>
      </c>
      <c r="AL28" s="31">
        <v>23.300999999999998</v>
      </c>
      <c r="AM28" s="31">
        <v>23.1843</v>
      </c>
      <c r="AN28" s="31">
        <v>23.174900000000001</v>
      </c>
      <c r="AO28" s="31"/>
      <c r="AP28" s="31"/>
      <c r="AQ28" s="31"/>
      <c r="AR28" s="31"/>
      <c r="AS28" s="31"/>
      <c r="AT28" s="31"/>
      <c r="AU28" s="31"/>
      <c r="AV28" s="31"/>
    </row>
    <row r="29" spans="2:48" ht="64.5" customHeight="1" x14ac:dyDescent="0.25">
      <c r="B29" s="24">
        <v>44196</v>
      </c>
      <c r="C29" s="18">
        <f>_xlfn.XLOOKUP(B29,'Data&amp;Parsing'!$Q:$Q,'Data&amp;Parsing'!$V:$V,"",0)</f>
        <v>0.27280929465987408</v>
      </c>
      <c r="D29" s="42">
        <f>_xlfn.XLOOKUP(B29,'Data&amp;Parsing'!$Q:$Q,'Data&amp;Parsing'!$W:$W,"",0)</f>
        <v>0.15759141494435613</v>
      </c>
      <c r="E29" s="26">
        <f>_xlfn.XLOOKUP($B29,'Data&amp;Parsing'!$Q:$Q,'Data&amp;Parsing'!$O:$O,"",0)</f>
        <v>44165</v>
      </c>
      <c r="F29" s="19" t="str">
        <f t="shared" si="0"/>
        <v>$26.25
$22.64</v>
      </c>
      <c r="G29" s="26">
        <f>_xlfn.XLOOKUP($B29,'Data&amp;Parsing'!$Q:$Q,'Data&amp;Parsing'!$P:$P,"",0)</f>
        <v>44194</v>
      </c>
      <c r="H29" s="30" cm="1">
        <f t="array" ref="H29:AK29">TRANSPOSE(_xlfn.SORTBY(_xlfn._xlws.FILTER('Data&amp;Parsing'!$I:$I,('Data&amp;Parsing'!$D:$D&gt;=$E29)*('Data&amp;Parsing'!$D:$D&lt;=$G29),""),_xlfn.SEQUENCE(ROWS(_xlfn._xlws.FILTER('Data&amp;Parsing'!$I:$I,('Data&amp;Parsing'!$D:$D&gt;=$E29)*('Data&amp;Parsing'!$D:$D&lt;=$G29),""))),-1))</f>
        <v>22.643999999999998</v>
      </c>
      <c r="I29" s="31">
        <v>24.002099999999999</v>
      </c>
      <c r="J29" s="31">
        <v>24.102799999999998</v>
      </c>
      <c r="K29" s="31">
        <v>24.065000000000001</v>
      </c>
      <c r="L29" s="31">
        <v>24.184999999999999</v>
      </c>
      <c r="M29" s="31">
        <v>24.184999999999999</v>
      </c>
      <c r="N29" s="31">
        <v>24.184999999999999</v>
      </c>
      <c r="O29" s="31">
        <v>24.485099999999999</v>
      </c>
      <c r="P29" s="31">
        <v>24.553999999999998</v>
      </c>
      <c r="Q29" s="31">
        <v>23.9495</v>
      </c>
      <c r="R29" s="31">
        <v>24.0014</v>
      </c>
      <c r="S29" s="31">
        <v>23.950500000000002</v>
      </c>
      <c r="T29" s="31">
        <v>23.950500000000002</v>
      </c>
      <c r="U29" s="31">
        <v>23.950500000000002</v>
      </c>
      <c r="V29" s="31">
        <v>23.838799999999999</v>
      </c>
      <c r="W29" s="31">
        <v>24.494499999999999</v>
      </c>
      <c r="X29" s="31">
        <v>25.3279</v>
      </c>
      <c r="Y29" s="31">
        <v>26.0624</v>
      </c>
      <c r="Z29" s="31">
        <v>25.811199999999999</v>
      </c>
      <c r="AA29" s="31">
        <v>25.811199999999999</v>
      </c>
      <c r="AB29" s="31">
        <v>25.811199999999999</v>
      </c>
      <c r="AC29" s="31">
        <v>26.169699999999999</v>
      </c>
      <c r="AD29" s="31">
        <v>25.186900000000001</v>
      </c>
      <c r="AE29" s="31">
        <v>25.542000000000002</v>
      </c>
      <c r="AF29" s="31">
        <v>25.829699999999999</v>
      </c>
      <c r="AG29" s="31">
        <v>25.829699999999999</v>
      </c>
      <c r="AH29" s="31">
        <v>25.829699999999999</v>
      </c>
      <c r="AI29" s="31">
        <v>25.829699999999999</v>
      </c>
      <c r="AJ29" s="31">
        <v>26.2456</v>
      </c>
      <c r="AK29" s="31">
        <v>26.212499999999999</v>
      </c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</row>
    <row r="30" spans="2:48" ht="64.5" customHeight="1" x14ac:dyDescent="0.25">
      <c r="B30" s="24">
        <v>44469</v>
      </c>
      <c r="C30" s="18">
        <f>_xlfn.XLOOKUP(B30,'Data&amp;Parsing'!$Q:$Q,'Data&amp;Parsing'!$V:$V,"",0)</f>
        <v>0.27057988677748807</v>
      </c>
      <c r="D30" s="42">
        <f>_xlfn.XLOOKUP(B30,'Data&amp;Parsing'!$Q:$Q,'Data&amp;Parsing'!$W:$W,"",0)</f>
        <v>-6.575553336661677E-2</v>
      </c>
      <c r="E30" s="26">
        <f>_xlfn.XLOOKUP($B30,'Data&amp;Parsing'!$Q:$Q,'Data&amp;Parsing'!$O:$O,"",0)</f>
        <v>44438</v>
      </c>
      <c r="F30" s="19" t="str">
        <f t="shared" si="0"/>
        <v>$24.72
$22.27</v>
      </c>
      <c r="G30" s="26">
        <f>_xlfn.XLOOKUP($B30,'Data&amp;Parsing'!$Q:$Q,'Data&amp;Parsing'!$P:$P,"",0)</f>
        <v>44467</v>
      </c>
      <c r="H30" s="30" cm="1">
        <f t="array" ref="H30:AK30">TRANSPOSE(_xlfn.SORTBY(_xlfn._xlws.FILTER('Data&amp;Parsing'!$I:$I,('Data&amp;Parsing'!$D:$D&gt;=$E30)*('Data&amp;Parsing'!$D:$D&lt;=$G30),""),_xlfn.SEQUENCE(ROWS(_xlfn._xlws.FILTER('Data&amp;Parsing'!$I:$I,('Data&amp;Parsing'!$D:$D&gt;=$E30)*('Data&amp;Parsing'!$D:$D&lt;=$G30),""))),-1))</f>
        <v>24.036000000000001</v>
      </c>
      <c r="I30" s="31">
        <v>23.894300000000001</v>
      </c>
      <c r="J30" s="31">
        <v>24.140999999999998</v>
      </c>
      <c r="K30" s="31">
        <v>23.9055</v>
      </c>
      <c r="L30" s="31">
        <v>24.716000000000001</v>
      </c>
      <c r="M30" s="31">
        <v>24.716000000000001</v>
      </c>
      <c r="N30" s="31">
        <v>24.716000000000001</v>
      </c>
      <c r="O30" s="31">
        <v>24.682500000000001</v>
      </c>
      <c r="P30" s="31">
        <v>24.318999999999999</v>
      </c>
      <c r="Q30" s="31">
        <v>23.9451</v>
      </c>
      <c r="R30" s="31">
        <v>24.0397</v>
      </c>
      <c r="S30" s="31">
        <v>23.7441</v>
      </c>
      <c r="T30" s="31">
        <v>23.7441</v>
      </c>
      <c r="U30" s="31">
        <v>23.7441</v>
      </c>
      <c r="V30" s="31">
        <v>23.738499999999998</v>
      </c>
      <c r="W30" s="31">
        <v>23.8568</v>
      </c>
      <c r="X30" s="31">
        <v>23.842600000000001</v>
      </c>
      <c r="Y30" s="31">
        <v>22.907</v>
      </c>
      <c r="Z30" s="31">
        <v>22.385300000000001</v>
      </c>
      <c r="AA30" s="31">
        <v>22.385300000000001</v>
      </c>
      <c r="AB30" s="31">
        <v>22.385300000000001</v>
      </c>
      <c r="AC30" s="31">
        <v>22.2698</v>
      </c>
      <c r="AD30" s="31">
        <v>22.4968</v>
      </c>
      <c r="AE30" s="31">
        <v>22.696300000000001</v>
      </c>
      <c r="AF30" s="31">
        <v>22.512899999999998</v>
      </c>
      <c r="AG30" s="31">
        <v>22.420500000000001</v>
      </c>
      <c r="AH30" s="31">
        <v>22.420500000000001</v>
      </c>
      <c r="AI30" s="31">
        <v>22.420500000000001</v>
      </c>
      <c r="AJ30" s="31">
        <v>22.627500000000001</v>
      </c>
      <c r="AK30" s="31">
        <v>22.455500000000001</v>
      </c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</row>
    <row r="31" spans="2:48" ht="64.5" customHeight="1" x14ac:dyDescent="0.25">
      <c r="B31" s="24">
        <v>46081</v>
      </c>
      <c r="C31" s="18">
        <f>_xlfn.XLOOKUP(B31,'Data&amp;Parsing'!$Q:$Q,'Data&amp;Parsing'!$V:$V,"",0)</f>
        <v>0.25658175858560206</v>
      </c>
      <c r="D31" s="42">
        <f>_xlfn.XLOOKUP(B31,'Data&amp;Parsing'!$Q:$Q,'Data&amp;Parsing'!$W:$W,"",0)</f>
        <v>-0.22876879036384498</v>
      </c>
      <c r="E31" s="26">
        <f>_xlfn.XLOOKUP($B31,'Data&amp;Parsing'!$Q:$Q,'Data&amp;Parsing'!$O:$O,"",0)</f>
        <v>46051</v>
      </c>
      <c r="F31" s="19" t="str">
        <f t="shared" si="0"/>
        <v>$115.70
$70.92</v>
      </c>
      <c r="G31" s="26">
        <f>_xlfn.XLOOKUP($B31,'Data&amp;Parsing'!$Q:$Q,'Data&amp;Parsing'!$P:$P,"",0)</f>
        <v>46078</v>
      </c>
      <c r="H31" s="30" cm="1">
        <f t="array" ref="H31:AI31">TRANSPOSE(_xlfn.SORTBY(_xlfn._xlws.FILTER('Data&amp;Parsing'!$I:$I,('Data&amp;Parsing'!$D:$D&gt;=$E31)*('Data&amp;Parsing'!$D:$D&lt;=$G31),""),_xlfn.SEQUENCE(ROWS(_xlfn._xlws.FILTER('Data&amp;Parsing'!$I:$I,('Data&amp;Parsing'!$D:$D&gt;=$E31)*('Data&amp;Parsing'!$D:$D&lt;=$G31),""))),-1))</f>
        <v>89.229600000000005</v>
      </c>
      <c r="I31" s="31">
        <v>87.156800000000004</v>
      </c>
      <c r="J31" s="31">
        <v>88.198599999999999</v>
      </c>
      <c r="K31" s="31">
        <v>84.647000000000006</v>
      </c>
      <c r="L31" s="31">
        <v>84.647000000000006</v>
      </c>
      <c r="M31" s="31">
        <v>84.647000000000006</v>
      </c>
      <c r="N31" s="31">
        <v>78.508099999999999</v>
      </c>
      <c r="O31" s="31">
        <v>77.202500000000001</v>
      </c>
      <c r="P31" s="31">
        <v>73.526399999999995</v>
      </c>
      <c r="Q31" s="31">
        <v>76.612399999999994</v>
      </c>
      <c r="R31" s="31">
        <v>77.4148</v>
      </c>
      <c r="S31" s="31">
        <v>77.4148</v>
      </c>
      <c r="T31" s="31">
        <v>77.4148</v>
      </c>
      <c r="U31" s="31">
        <v>75.284599999999998</v>
      </c>
      <c r="V31" s="31">
        <v>84.279300000000006</v>
      </c>
      <c r="W31" s="31">
        <v>80.809600000000003</v>
      </c>
      <c r="X31" s="31">
        <v>83.399000000000001</v>
      </c>
      <c r="Y31" s="31">
        <v>77.8369</v>
      </c>
      <c r="Z31" s="31">
        <v>77.8369</v>
      </c>
      <c r="AA31" s="31">
        <v>77.8369</v>
      </c>
      <c r="AB31" s="31">
        <v>70.917500000000004</v>
      </c>
      <c r="AC31" s="31">
        <v>88.1751</v>
      </c>
      <c r="AD31" s="31">
        <v>85.162300000000002</v>
      </c>
      <c r="AE31" s="31">
        <v>79.272499999999994</v>
      </c>
      <c r="AF31" s="31">
        <v>85.199399999999997</v>
      </c>
      <c r="AG31" s="31">
        <v>85.199399999999997</v>
      </c>
      <c r="AH31" s="31">
        <v>85.199399999999997</v>
      </c>
      <c r="AI31" s="31">
        <v>115.69759999999999</v>
      </c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</row>
    <row r="32" spans="2:48" ht="64.5" customHeight="1" x14ac:dyDescent="0.25">
      <c r="B32" s="24">
        <v>45716</v>
      </c>
      <c r="C32" s="18">
        <f>_xlfn.XLOOKUP(B32,'Data&amp;Parsing'!$Q:$Q,'Data&amp;Parsing'!$V:$V,"",0)</f>
        <v>0.24788408939123155</v>
      </c>
      <c r="D32" s="42">
        <f>_xlfn.XLOOKUP(B32,'Data&amp;Parsing'!$Q:$Q,'Data&amp;Parsing'!$W:$W,"",0)</f>
        <v>-1.0105709583491529E-2</v>
      </c>
      <c r="E32" s="26">
        <f>_xlfn.XLOOKUP($B32,'Data&amp;Parsing'!$Q:$Q,'Data&amp;Parsing'!$O:$O,"",0)</f>
        <v>45687</v>
      </c>
      <c r="F32" s="19" t="str">
        <f t="shared" si="0"/>
        <v>$32.96
$31.28</v>
      </c>
      <c r="G32" s="26">
        <f>_xlfn.XLOOKUP($B32,'Data&amp;Parsing'!$Q:$Q,'Data&amp;Parsing'!$P:$P,"",0)</f>
        <v>45715</v>
      </c>
      <c r="H32" s="30" cm="1">
        <f t="array" ref="H32:AJ32">TRANSPOSE(_xlfn.SORTBY(_xlfn._xlws.FILTER('Data&amp;Parsing'!$I:$I,('Data&amp;Parsing'!$D:$D&gt;=$E32)*('Data&amp;Parsing'!$D:$D&lt;=$G32),""),_xlfn.SEQUENCE(ROWS(_xlfn._xlws.FILTER('Data&amp;Parsing'!$I:$I,('Data&amp;Parsing'!$D:$D&gt;=$E32)*('Data&amp;Parsing'!$D:$D&lt;=$G32),""))),-1))</f>
        <v>31.596</v>
      </c>
      <c r="I32" s="31">
        <v>31.3047</v>
      </c>
      <c r="J32" s="31">
        <v>31.3047</v>
      </c>
      <c r="K32" s="31">
        <v>31.3047</v>
      </c>
      <c r="L32" s="31">
        <v>31.599</v>
      </c>
      <c r="M32" s="31">
        <v>32.167999999999999</v>
      </c>
      <c r="N32" s="31">
        <v>32.3108</v>
      </c>
      <c r="O32" s="31">
        <v>32.175800000000002</v>
      </c>
      <c r="P32" s="31">
        <v>31.8155</v>
      </c>
      <c r="Q32" s="31">
        <v>31.8155</v>
      </c>
      <c r="R32" s="31">
        <v>31.8155</v>
      </c>
      <c r="S32" s="31">
        <v>32.052199999999999</v>
      </c>
      <c r="T32" s="31">
        <v>31.8155</v>
      </c>
      <c r="U32" s="31">
        <v>32.238799999999998</v>
      </c>
      <c r="V32" s="31">
        <v>32.344200000000001</v>
      </c>
      <c r="W32" s="31">
        <v>32.103000000000002</v>
      </c>
      <c r="X32" s="31">
        <v>32.103000000000002</v>
      </c>
      <c r="Y32" s="31">
        <v>32.103000000000002</v>
      </c>
      <c r="Z32" s="31">
        <v>32.336500000000001</v>
      </c>
      <c r="AA32" s="31">
        <v>32.880800000000001</v>
      </c>
      <c r="AB32" s="31">
        <v>32.698</v>
      </c>
      <c r="AC32" s="31">
        <v>32.961799999999997</v>
      </c>
      <c r="AD32" s="31">
        <v>32.457000000000001</v>
      </c>
      <c r="AE32" s="31">
        <v>32.457000000000001</v>
      </c>
      <c r="AF32" s="31">
        <v>32.457000000000001</v>
      </c>
      <c r="AG32" s="31">
        <v>32.348799999999997</v>
      </c>
      <c r="AH32" s="31">
        <v>31.738700000000001</v>
      </c>
      <c r="AI32" s="31">
        <v>31.856000000000002</v>
      </c>
      <c r="AJ32" s="31">
        <v>31.276700000000002</v>
      </c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</row>
    <row r="33" spans="2:48" ht="64.5" customHeight="1" x14ac:dyDescent="0.25">
      <c r="B33" s="24">
        <v>45657</v>
      </c>
      <c r="C33" s="18">
        <f>_xlfn.XLOOKUP(B33,'Data&amp;Parsing'!$Q:$Q,'Data&amp;Parsing'!$V:$V,"",0)</f>
        <v>0.24247681883873137</v>
      </c>
      <c r="D33" s="42">
        <f>_xlfn.XLOOKUP(B33,'Data&amp;Parsing'!$Q:$Q,'Data&amp;Parsing'!$W:$W,"",0)</f>
        <v>-4.0489795918367294E-2</v>
      </c>
      <c r="E33" s="26">
        <f>_xlfn.XLOOKUP($B33,'Data&amp;Parsing'!$Q:$Q,'Data&amp;Parsing'!$O:$O,"",0)</f>
        <v>45625</v>
      </c>
      <c r="F33" s="19" t="str">
        <f t="shared" si="0"/>
        <v>$31.91
$29.05</v>
      </c>
      <c r="G33" s="26">
        <f>_xlfn.XLOOKUP($B33,'Data&amp;Parsing'!$Q:$Q,'Data&amp;Parsing'!$P:$P,"",0)</f>
        <v>45655</v>
      </c>
      <c r="H33" s="30" cm="1">
        <f t="array" ref="H33:AL33">TRANSPOSE(_xlfn.SORTBY(_xlfn._xlws.FILTER('Data&amp;Parsing'!$I:$I,('Data&amp;Parsing'!$D:$D&gt;=$E33)*('Data&amp;Parsing'!$D:$D&lt;=$G33),""),_xlfn.SEQUENCE(ROWS(_xlfn._xlws.FILTER('Data&amp;Parsing'!$I:$I,('Data&amp;Parsing'!$D:$D&gt;=$E33)*('Data&amp;Parsing'!$D:$D&lt;=$G33),""))),-1))</f>
        <v>30.625</v>
      </c>
      <c r="I33" s="31">
        <v>30.625</v>
      </c>
      <c r="J33" s="31">
        <v>30.625</v>
      </c>
      <c r="K33" s="31">
        <v>30.512499999999999</v>
      </c>
      <c r="L33" s="31">
        <v>31.0365</v>
      </c>
      <c r="M33" s="31">
        <v>31.302199999999999</v>
      </c>
      <c r="N33" s="31">
        <v>31.3095</v>
      </c>
      <c r="O33" s="31">
        <v>30.967600000000001</v>
      </c>
      <c r="P33" s="31">
        <v>30.967600000000001</v>
      </c>
      <c r="Q33" s="31">
        <v>30.967600000000001</v>
      </c>
      <c r="R33" s="31">
        <v>31.835999999999999</v>
      </c>
      <c r="S33" s="31">
        <v>31.9085</v>
      </c>
      <c r="T33" s="31">
        <v>31.900500000000001</v>
      </c>
      <c r="U33" s="31">
        <v>30.995999999999999</v>
      </c>
      <c r="V33" s="31">
        <v>30.553000000000001</v>
      </c>
      <c r="W33" s="31">
        <v>30.553000000000001</v>
      </c>
      <c r="X33" s="31">
        <v>30.553000000000001</v>
      </c>
      <c r="Y33" s="31">
        <v>30.549800000000001</v>
      </c>
      <c r="Z33" s="31">
        <v>30.541</v>
      </c>
      <c r="AA33" s="31">
        <v>29.35</v>
      </c>
      <c r="AB33" s="31">
        <v>29.048500000000001</v>
      </c>
      <c r="AC33" s="31">
        <v>29.519500000000001</v>
      </c>
      <c r="AD33" s="31">
        <v>29.519500000000001</v>
      </c>
      <c r="AE33" s="31">
        <v>29.519500000000001</v>
      </c>
      <c r="AF33" s="31">
        <v>29.650700000000001</v>
      </c>
      <c r="AG33" s="31">
        <v>29.661000000000001</v>
      </c>
      <c r="AH33" s="31">
        <v>29.661000000000001</v>
      </c>
      <c r="AI33" s="31">
        <v>29.809100000000001</v>
      </c>
      <c r="AJ33" s="31">
        <v>29.385000000000002</v>
      </c>
      <c r="AK33" s="31">
        <v>29.385000000000002</v>
      </c>
      <c r="AL33" s="31">
        <v>29.385000000000002</v>
      </c>
      <c r="AM33" s="31"/>
      <c r="AN33" s="31"/>
      <c r="AO33" s="31"/>
      <c r="AP33" s="31"/>
      <c r="AQ33" s="31"/>
      <c r="AR33" s="31"/>
      <c r="AS33" s="31"/>
      <c r="AT33" s="31"/>
      <c r="AU33" s="31"/>
      <c r="AV33" s="31"/>
    </row>
    <row r="34" spans="2:48" ht="64.5" customHeight="1" x14ac:dyDescent="0.25">
      <c r="B34" s="24">
        <v>45747</v>
      </c>
      <c r="C34" s="18">
        <f>_xlfn.XLOOKUP(B34,'Data&amp;Parsing'!$Q:$Q,'Data&amp;Parsing'!$V:$V,"",0)</f>
        <v>0.23883126614599678</v>
      </c>
      <c r="D34" s="42">
        <f>_xlfn.XLOOKUP(B34,'Data&amp;Parsing'!$Q:$Q,'Data&amp;Parsing'!$W:$W,"",0)</f>
        <v>9.4246888453006702E-2</v>
      </c>
      <c r="E34" s="26">
        <f>_xlfn.XLOOKUP($B34,'Data&amp;Parsing'!$Q:$Q,'Data&amp;Parsing'!$O:$O,"",0)</f>
        <v>45716</v>
      </c>
      <c r="F34" s="19" t="str">
        <f t="shared" si="0"/>
        <v>$34.41
$31.15</v>
      </c>
      <c r="G34" s="26">
        <f>_xlfn.XLOOKUP($B34,'Data&amp;Parsing'!$Q:$Q,'Data&amp;Parsing'!$P:$P,"",0)</f>
        <v>45747</v>
      </c>
      <c r="H34" s="30" cm="1">
        <f t="array" ref="H34:AM34">TRANSPOSE(_xlfn.SORTBY(_xlfn._xlws.FILTER('Data&amp;Parsing'!$I:$I,('Data&amp;Parsing'!$D:$D&gt;=$E34)*('Data&amp;Parsing'!$D:$D&lt;=$G34),""),_xlfn.SEQUENCE(ROWS(_xlfn._xlws.FILTER('Data&amp;Parsing'!$I:$I,('Data&amp;Parsing'!$D:$D&gt;=$E34)*('Data&amp;Parsing'!$D:$D&lt;=$G34),""))),-1))</f>
        <v>31.150099999999998</v>
      </c>
      <c r="I34" s="31">
        <v>31.150099999999998</v>
      </c>
      <c r="J34" s="31">
        <v>31.150099999999998</v>
      </c>
      <c r="K34" s="31">
        <v>31.6828</v>
      </c>
      <c r="L34" s="31">
        <v>31.979500000000002</v>
      </c>
      <c r="M34" s="31">
        <v>32.659100000000002</v>
      </c>
      <c r="N34" s="31">
        <v>32.646000000000001</v>
      </c>
      <c r="O34" s="31">
        <v>32.537500000000001</v>
      </c>
      <c r="P34" s="31">
        <v>32.537500000000001</v>
      </c>
      <c r="Q34" s="31">
        <v>32.537500000000001</v>
      </c>
      <c r="R34" s="31">
        <v>32.107900000000001</v>
      </c>
      <c r="S34" s="31">
        <v>32.942599999999999</v>
      </c>
      <c r="T34" s="31">
        <v>33.2453</v>
      </c>
      <c r="U34" s="31">
        <v>33.867899999999999</v>
      </c>
      <c r="V34" s="31">
        <v>33.799399999999999</v>
      </c>
      <c r="W34" s="31">
        <v>33.799399999999999</v>
      </c>
      <c r="X34" s="31">
        <v>33.799399999999999</v>
      </c>
      <c r="Y34" s="31">
        <v>33.8628</v>
      </c>
      <c r="Z34" s="31">
        <v>34.013599999999997</v>
      </c>
      <c r="AA34" s="31">
        <v>33.7958</v>
      </c>
      <c r="AB34" s="31">
        <v>33.591200000000001</v>
      </c>
      <c r="AC34" s="31">
        <v>33.032800000000002</v>
      </c>
      <c r="AD34" s="31">
        <v>33.032800000000002</v>
      </c>
      <c r="AE34" s="31">
        <v>33.032800000000002</v>
      </c>
      <c r="AF34" s="31">
        <v>33.016599999999997</v>
      </c>
      <c r="AG34" s="31">
        <v>33.7301</v>
      </c>
      <c r="AH34" s="31">
        <v>33.633499999999998</v>
      </c>
      <c r="AI34" s="31">
        <v>34.412799999999997</v>
      </c>
      <c r="AJ34" s="31">
        <v>34.125500000000002</v>
      </c>
      <c r="AK34" s="31">
        <v>34.125500000000002</v>
      </c>
      <c r="AL34" s="31">
        <v>34.125500000000002</v>
      </c>
      <c r="AM34" s="31">
        <v>34.085900000000002</v>
      </c>
      <c r="AN34" s="31"/>
      <c r="AO34" s="31"/>
      <c r="AP34" s="31"/>
      <c r="AQ34" s="31"/>
      <c r="AR34" s="31"/>
      <c r="AS34" s="31"/>
      <c r="AT34" s="31"/>
      <c r="AU34" s="31"/>
      <c r="AV34" s="31"/>
    </row>
    <row r="35" spans="2:48" ht="64.5" customHeight="1" x14ac:dyDescent="0.25">
      <c r="B35" s="24">
        <v>44592</v>
      </c>
      <c r="C35" s="18">
        <f>_xlfn.XLOOKUP(B35,'Data&amp;Parsing'!$Q:$Q,'Data&amp;Parsing'!$V:$V,"",0)</f>
        <v>0.22269556675349864</v>
      </c>
      <c r="D35" s="42">
        <f>_xlfn.XLOOKUP(B35,'Data&amp;Parsing'!$Q:$Q,'Data&amp;Parsing'!$W:$W,"",0)</f>
        <v>-2.5023217866039383E-2</v>
      </c>
      <c r="E35" s="26">
        <f>_xlfn.XLOOKUP($B35,'Data&amp;Parsing'!$Q:$Q,'Data&amp;Parsing'!$O:$O,"",0)</f>
        <v>44560</v>
      </c>
      <c r="F35" s="19" t="str">
        <f t="shared" si="0"/>
        <v>$24.47
$22.20</v>
      </c>
      <c r="G35" s="26">
        <f>_xlfn.XLOOKUP($B35,'Data&amp;Parsing'!$Q:$Q,'Data&amp;Parsing'!$P:$P,"",0)</f>
        <v>44592</v>
      </c>
      <c r="H35" s="30" cm="1">
        <f t="array" ref="H35:AN35">TRANSPOSE(_xlfn.SORTBY(_xlfn._xlws.FILTER('Data&amp;Parsing'!$I:$I,('Data&amp;Parsing'!$D:$D&gt;=$E35)*('Data&amp;Parsing'!$D:$D&lt;=$G35),""),_xlfn.SEQUENCE(ROWS(_xlfn._xlws.FILTER('Data&amp;Parsing'!$I:$I,('Data&amp;Parsing'!$D:$D&gt;=$E35)*('Data&amp;Parsing'!$D:$D&lt;=$G35),""))),-1))</f>
        <v>23.0426</v>
      </c>
      <c r="I35" s="31">
        <v>23.308299999999999</v>
      </c>
      <c r="J35" s="31">
        <v>23.308299999999999</v>
      </c>
      <c r="K35" s="31">
        <v>23.308299999999999</v>
      </c>
      <c r="L35" s="31">
        <v>22.899699999999999</v>
      </c>
      <c r="M35" s="31">
        <v>23.053000000000001</v>
      </c>
      <c r="N35" s="31">
        <v>22.805299999999999</v>
      </c>
      <c r="O35" s="31">
        <v>22.198699999999999</v>
      </c>
      <c r="P35" s="31">
        <v>22.368200000000002</v>
      </c>
      <c r="Q35" s="31">
        <v>22.368200000000002</v>
      </c>
      <c r="R35" s="31">
        <v>22.368200000000002</v>
      </c>
      <c r="S35" s="31">
        <v>22.468599999999999</v>
      </c>
      <c r="T35" s="31">
        <v>22.7822</v>
      </c>
      <c r="U35" s="31">
        <v>23.144300000000001</v>
      </c>
      <c r="V35" s="31">
        <v>23.088999999999999</v>
      </c>
      <c r="W35" s="31">
        <v>22.963000000000001</v>
      </c>
      <c r="X35" s="31">
        <v>22.963000000000001</v>
      </c>
      <c r="Y35" s="31">
        <v>22.963000000000001</v>
      </c>
      <c r="Z35" s="31">
        <v>23.018999999999998</v>
      </c>
      <c r="AA35" s="31">
        <v>23.470700000000001</v>
      </c>
      <c r="AB35" s="31">
        <v>24.138500000000001</v>
      </c>
      <c r="AC35" s="31">
        <v>24.470700000000001</v>
      </c>
      <c r="AD35" s="31">
        <v>24.297499999999999</v>
      </c>
      <c r="AE35" s="31">
        <v>24.297499999999999</v>
      </c>
      <c r="AF35" s="31">
        <v>24.297499999999999</v>
      </c>
      <c r="AG35" s="31">
        <v>23.986799999999999</v>
      </c>
      <c r="AH35" s="31">
        <v>23.810500000000001</v>
      </c>
      <c r="AI35" s="31">
        <v>23.5305</v>
      </c>
      <c r="AJ35" s="31">
        <v>22.768000000000001</v>
      </c>
      <c r="AK35" s="31">
        <v>22.4727</v>
      </c>
      <c r="AL35" s="31">
        <v>22.4727</v>
      </c>
      <c r="AM35" s="31">
        <v>22.4727</v>
      </c>
      <c r="AN35" s="31">
        <v>22.466000000000001</v>
      </c>
      <c r="AO35" s="31"/>
      <c r="AP35" s="31"/>
      <c r="AQ35" s="31"/>
      <c r="AR35" s="31"/>
      <c r="AS35" s="31"/>
      <c r="AT35" s="31"/>
      <c r="AU35" s="31"/>
      <c r="AV35" s="31"/>
    </row>
    <row r="36" spans="2:48" ht="64.5" customHeight="1" x14ac:dyDescent="0.25">
      <c r="B36" s="24">
        <v>43646</v>
      </c>
      <c r="C36" s="18">
        <f>_xlfn.XLOOKUP(B36,'Data&amp;Parsing'!$Q:$Q,'Data&amp;Parsing'!$V:$V,"",0)</f>
        <v>0.21545593084484402</v>
      </c>
      <c r="D36" s="42">
        <f>_xlfn.XLOOKUP(B36,'Data&amp;Parsing'!$Q:$Q,'Data&amp;Parsing'!$W:$W,"",0)</f>
        <v>6.1661640844338152E-2</v>
      </c>
      <c r="E36" s="26">
        <f>_xlfn.XLOOKUP($B36,'Data&amp;Parsing'!$Q:$Q,'Data&amp;Parsing'!$O:$O,"",0)</f>
        <v>43614</v>
      </c>
      <c r="F36" s="19" t="str">
        <f t="shared" si="0"/>
        <v>$15.44
$14.43</v>
      </c>
      <c r="G36" s="26">
        <f>_xlfn.XLOOKUP($B36,'Data&amp;Parsing'!$Q:$Q,'Data&amp;Parsing'!$P:$P,"",0)</f>
        <v>43646</v>
      </c>
      <c r="H36" s="30" cm="1">
        <f t="array" ref="H36:AN36">TRANSPOSE(_xlfn.SORTBY(_xlfn._xlws.FILTER('Data&amp;Parsing'!$I:$I,('Data&amp;Parsing'!$D:$D&gt;=$E36)*('Data&amp;Parsing'!$D:$D&lt;=$G36),""),_xlfn.SEQUENCE(ROWS(_xlfn._xlws.FILTER('Data&amp;Parsing'!$I:$I,('Data&amp;Parsing'!$D:$D&gt;=$E36)*('Data&amp;Parsing'!$D:$D&lt;=$G36),""))),-1))</f>
        <v>14.4255</v>
      </c>
      <c r="I36" s="31">
        <v>14.525499999999999</v>
      </c>
      <c r="J36" s="31">
        <v>14.594200000000001</v>
      </c>
      <c r="K36" s="31">
        <v>14.594200000000001</v>
      </c>
      <c r="L36" s="31">
        <v>14.594200000000001</v>
      </c>
      <c r="M36" s="31">
        <v>14.7875</v>
      </c>
      <c r="N36" s="31">
        <v>14.819000000000001</v>
      </c>
      <c r="O36" s="31">
        <v>14.807499999999999</v>
      </c>
      <c r="P36" s="31">
        <v>14.8935</v>
      </c>
      <c r="Q36" s="31">
        <v>15.02</v>
      </c>
      <c r="R36" s="31">
        <v>15.02</v>
      </c>
      <c r="S36" s="31">
        <v>15.02</v>
      </c>
      <c r="T36" s="31">
        <v>14.702999999999999</v>
      </c>
      <c r="U36" s="31">
        <v>14.744999999999999</v>
      </c>
      <c r="V36" s="31">
        <v>14.779199999999999</v>
      </c>
      <c r="W36" s="31">
        <v>14.907500000000001</v>
      </c>
      <c r="X36" s="31">
        <v>14.878500000000001</v>
      </c>
      <c r="Y36" s="31">
        <v>14.878500000000001</v>
      </c>
      <c r="Z36" s="31">
        <v>14.878500000000001</v>
      </c>
      <c r="AA36" s="31">
        <v>14.8405</v>
      </c>
      <c r="AB36" s="31">
        <v>15.0105</v>
      </c>
      <c r="AC36" s="31">
        <v>15.157</v>
      </c>
      <c r="AD36" s="31">
        <v>15.423999999999999</v>
      </c>
      <c r="AE36" s="31">
        <v>15.347300000000001</v>
      </c>
      <c r="AF36" s="31">
        <v>15.347300000000001</v>
      </c>
      <c r="AG36" s="31">
        <v>15.347300000000001</v>
      </c>
      <c r="AH36" s="31">
        <v>15.4435</v>
      </c>
      <c r="AI36" s="31">
        <v>15.371499999999999</v>
      </c>
      <c r="AJ36" s="31">
        <v>15.2692</v>
      </c>
      <c r="AK36" s="31">
        <v>15.2585</v>
      </c>
      <c r="AL36" s="31">
        <v>15.315</v>
      </c>
      <c r="AM36" s="31">
        <v>15.315</v>
      </c>
      <c r="AN36" s="31">
        <v>15.315</v>
      </c>
      <c r="AO36" s="31"/>
      <c r="AP36" s="31"/>
      <c r="AQ36" s="31"/>
      <c r="AR36" s="31"/>
      <c r="AS36" s="31"/>
      <c r="AT36" s="31"/>
      <c r="AU36" s="31"/>
      <c r="AV36" s="31"/>
    </row>
    <row r="37" spans="2:48" ht="64.5" customHeight="1" x14ac:dyDescent="0.25">
      <c r="B37" s="24">
        <v>46142</v>
      </c>
      <c r="C37" s="18">
        <f>_xlfn.XLOOKUP(B37,'Data&amp;Parsing'!$Q:$Q,'Data&amp;Parsing'!$V:$V,"",0)</f>
        <v>0.21498276883681797</v>
      </c>
      <c r="D37" s="42">
        <f>_xlfn.XLOOKUP(B37,'Data&amp;Parsing'!$Q:$Q,'Data&amp;Parsing'!$W:$W,"",0)</f>
        <v>4.274549478523814E-2</v>
      </c>
      <c r="E37" s="26">
        <f>_xlfn.XLOOKUP($B37,'Data&amp;Parsing'!$Q:$Q,'Data&amp;Parsing'!$O:$O,"",0)</f>
        <v>46111</v>
      </c>
      <c r="F37" s="19" t="str">
        <f t="shared" si="0"/>
        <v>$80.89
$70.08</v>
      </c>
      <c r="G37" s="26">
        <f>_xlfn.XLOOKUP($B37,'Data&amp;Parsing'!$Q:$Q,'Data&amp;Parsing'!$P:$P,"",0)</f>
        <v>46140</v>
      </c>
      <c r="H37" s="30" cm="1">
        <f t="array" ref="H37:AK37">TRANSPOSE(_xlfn.SORTBY(_xlfn._xlws.FILTER('Data&amp;Parsing'!$I:$I,('Data&amp;Parsing'!$D:$D&gt;=$E37)*('Data&amp;Parsing'!$D:$D&lt;=$G37),""),_xlfn.SEQUENCE(ROWS(_xlfn._xlws.FILTER('Data&amp;Parsing'!$I:$I,('Data&amp;Parsing'!$D:$D&gt;=$E37)*('Data&amp;Parsing'!$D:$D&lt;=$G37),""))),-1))</f>
        <v>70.079899999999995</v>
      </c>
      <c r="I37" s="31">
        <v>75.168999999999997</v>
      </c>
      <c r="J37" s="31">
        <v>75.082400000000007</v>
      </c>
      <c r="K37" s="31">
        <v>73.014700000000005</v>
      </c>
      <c r="L37" s="31">
        <v>73.016999999999996</v>
      </c>
      <c r="M37" s="31">
        <v>73.016999999999996</v>
      </c>
      <c r="N37" s="31">
        <v>73.016999999999996</v>
      </c>
      <c r="O37" s="31">
        <v>72.821100000000001</v>
      </c>
      <c r="P37" s="31">
        <v>73.005799999999994</v>
      </c>
      <c r="Q37" s="31">
        <v>74.120400000000004</v>
      </c>
      <c r="R37" s="31">
        <v>75.339399999999998</v>
      </c>
      <c r="S37" s="31">
        <v>75.876499999999993</v>
      </c>
      <c r="T37" s="31">
        <v>75.876499999999993</v>
      </c>
      <c r="U37" s="31">
        <v>75.876499999999993</v>
      </c>
      <c r="V37" s="31">
        <v>75.608099999999993</v>
      </c>
      <c r="W37" s="31">
        <v>79.552999999999997</v>
      </c>
      <c r="X37" s="31">
        <v>78.963700000000003</v>
      </c>
      <c r="Y37" s="31">
        <v>78.421199999999999</v>
      </c>
      <c r="Z37" s="31">
        <v>80.891999999999996</v>
      </c>
      <c r="AA37" s="31">
        <v>80.891999999999996</v>
      </c>
      <c r="AB37" s="31">
        <v>80.891999999999996</v>
      </c>
      <c r="AC37" s="31">
        <v>79.727500000000006</v>
      </c>
      <c r="AD37" s="31">
        <v>76.727000000000004</v>
      </c>
      <c r="AE37" s="31">
        <v>77.706500000000005</v>
      </c>
      <c r="AF37" s="31">
        <v>75.437799999999996</v>
      </c>
      <c r="AG37" s="31">
        <v>75.728999999999999</v>
      </c>
      <c r="AH37" s="31">
        <v>75.728999999999999</v>
      </c>
      <c r="AI37" s="31">
        <v>75.728999999999999</v>
      </c>
      <c r="AJ37" s="31">
        <v>75.513499999999993</v>
      </c>
      <c r="AK37" s="31">
        <v>73.075500000000005</v>
      </c>
      <c r="AL37" s="31"/>
      <c r="AM37" s="31"/>
      <c r="AN37" s="31"/>
      <c r="AO37" s="31"/>
      <c r="AP37" s="31"/>
      <c r="AQ37" s="31"/>
      <c r="AR37" s="31"/>
      <c r="AS37" s="31"/>
      <c r="AT37" s="31"/>
      <c r="AU37" s="31"/>
      <c r="AV37" s="31"/>
    </row>
    <row r="38" spans="2:48" ht="64.5" customHeight="1" x14ac:dyDescent="0.25">
      <c r="B38" s="24">
        <v>43616</v>
      </c>
      <c r="C38" s="18">
        <f>_xlfn.XLOOKUP(B38,'Data&amp;Parsing'!$Q:$Q,'Data&amp;Parsing'!$V:$V,"",0)</f>
        <v>0.19616490570829556</v>
      </c>
      <c r="D38" s="42">
        <f>_xlfn.XLOOKUP(B38,'Data&amp;Parsing'!$Q:$Q,'Data&amp;Parsing'!$W:$W,"",0)</f>
        <v>-3.7874979051449723E-2</v>
      </c>
      <c r="E38" s="26">
        <f>_xlfn.XLOOKUP($B38,'Data&amp;Parsing'!$Q:$Q,'Data&amp;Parsing'!$O:$O,"",0)</f>
        <v>43584</v>
      </c>
      <c r="F38" s="19" t="str">
        <f t="shared" si="0"/>
        <v>$14.95
$14.35</v>
      </c>
      <c r="G38" s="26">
        <f>_xlfn.XLOOKUP($B38,'Data&amp;Parsing'!$Q:$Q,'Data&amp;Parsing'!$P:$P,"",0)</f>
        <v>43613</v>
      </c>
      <c r="H38" s="30" cm="1">
        <f t="array" ref="H38:AK38">TRANSPOSE(_xlfn.SORTBY(_xlfn._xlws.FILTER('Data&amp;Parsing'!$I:$I,('Data&amp;Parsing'!$D:$D&gt;=$E38)*('Data&amp;Parsing'!$D:$D&lt;=$G38),""),_xlfn.SEQUENCE(ROWS(_xlfn._xlws.FILTER('Data&amp;Parsing'!$I:$I,('Data&amp;Parsing'!$D:$D&gt;=$E38)*('Data&amp;Parsing'!$D:$D&lt;=$G38),""))),-1))</f>
        <v>14.352499999999999</v>
      </c>
      <c r="I38" s="31">
        <v>14.5951</v>
      </c>
      <c r="J38" s="31">
        <v>14.565</v>
      </c>
      <c r="K38" s="31">
        <v>14.565</v>
      </c>
      <c r="L38" s="31">
        <v>14.565</v>
      </c>
      <c r="M38" s="31">
        <v>14.590999999999999</v>
      </c>
      <c r="N38" s="31">
        <v>14.4435</v>
      </c>
      <c r="O38" s="31">
        <v>14.4535</v>
      </c>
      <c r="P38" s="31">
        <v>14.4688</v>
      </c>
      <c r="Q38" s="31">
        <v>14.399900000000001</v>
      </c>
      <c r="R38" s="31">
        <v>14.399900000000001</v>
      </c>
      <c r="S38" s="31">
        <v>14.399900000000001</v>
      </c>
      <c r="T38" s="31">
        <v>14.5595</v>
      </c>
      <c r="U38" s="31">
        <v>14.7965</v>
      </c>
      <c r="V38" s="31">
        <v>14.7875</v>
      </c>
      <c r="W38" s="31">
        <v>14.764200000000001</v>
      </c>
      <c r="X38" s="31">
        <v>14.787000000000001</v>
      </c>
      <c r="Y38" s="31">
        <v>14.787000000000001</v>
      </c>
      <c r="Z38" s="31">
        <v>14.787000000000001</v>
      </c>
      <c r="AA38" s="31">
        <v>14.762</v>
      </c>
      <c r="AB38" s="31">
        <v>14.839</v>
      </c>
      <c r="AC38" s="31">
        <v>14.911300000000001</v>
      </c>
      <c r="AD38" s="31">
        <v>14.9015</v>
      </c>
      <c r="AE38" s="31">
        <v>14.9405</v>
      </c>
      <c r="AF38" s="31">
        <v>14.9405</v>
      </c>
      <c r="AG38" s="31">
        <v>14.9405</v>
      </c>
      <c r="AH38" s="31">
        <v>14.628500000000001</v>
      </c>
      <c r="AI38" s="31">
        <v>14.676</v>
      </c>
      <c r="AJ38" s="31">
        <v>14.952500000000001</v>
      </c>
      <c r="AK38" s="31">
        <v>14.9175</v>
      </c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</row>
    <row r="39" spans="2:48" ht="64.5" customHeight="1" x14ac:dyDescent="0.25">
      <c r="B39" s="24">
        <v>44286</v>
      </c>
      <c r="C39" s="18">
        <f>_xlfn.XLOOKUP(B39,'Data&amp;Parsing'!$Q:$Q,'Data&amp;Parsing'!$V:$V,"",0)</f>
        <v>0.18928693535125654</v>
      </c>
      <c r="D39" s="42">
        <f>_xlfn.XLOOKUP(B39,'Data&amp;Parsing'!$Q:$Q,'Data&amp;Parsing'!$W:$W,"",0)</f>
        <v>-7.2086108915735261E-2</v>
      </c>
      <c r="E39" s="26">
        <f>_xlfn.XLOOKUP($B39,'Data&amp;Parsing'!$Q:$Q,'Data&amp;Parsing'!$O:$O,"",0)</f>
        <v>44256</v>
      </c>
      <c r="F39" s="19" t="str">
        <f t="shared" si="0"/>
        <v>$26.76
$24.66</v>
      </c>
      <c r="G39" s="26">
        <f>_xlfn.XLOOKUP($B39,'Data&amp;Parsing'!$Q:$Q,'Data&amp;Parsing'!$P:$P,"",0)</f>
        <v>44284</v>
      </c>
      <c r="H39" s="30" cm="1">
        <f t="array" ref="H39:AJ39">TRANSPOSE(_xlfn.SORTBY(_xlfn._xlws.FILTER('Data&amp;Parsing'!$I:$I,('Data&amp;Parsing'!$D:$D&gt;=$E39)*('Data&amp;Parsing'!$D:$D&lt;=$G39),""),_xlfn.SEQUENCE(ROWS(_xlfn._xlws.FILTER('Data&amp;Parsing'!$I:$I,('Data&amp;Parsing'!$D:$D&gt;=$E39)*('Data&amp;Parsing'!$D:$D&lt;=$G39),""))),-1))</f>
        <v>24.6556</v>
      </c>
      <c r="I39" s="31">
        <v>25.060500000000001</v>
      </c>
      <c r="J39" s="31">
        <v>25.060500000000001</v>
      </c>
      <c r="K39" s="31">
        <v>25.060500000000001</v>
      </c>
      <c r="L39" s="31">
        <v>25.061499999999999</v>
      </c>
      <c r="M39" s="31">
        <v>25.094799999999999</v>
      </c>
      <c r="N39" s="31">
        <v>25.0608</v>
      </c>
      <c r="O39" s="31">
        <v>25.750499999999999</v>
      </c>
      <c r="P39" s="31">
        <v>26.246099999999998</v>
      </c>
      <c r="Q39" s="31">
        <v>26.246099999999998</v>
      </c>
      <c r="R39" s="31">
        <v>26.246099999999998</v>
      </c>
      <c r="S39" s="31">
        <v>26.0718</v>
      </c>
      <c r="T39" s="31">
        <v>26.316500000000001</v>
      </c>
      <c r="U39" s="31">
        <v>25.935400000000001</v>
      </c>
      <c r="V39" s="31">
        <v>26.2422</v>
      </c>
      <c r="W39" s="31">
        <v>25.918700000000001</v>
      </c>
      <c r="X39" s="31">
        <v>25.918700000000001</v>
      </c>
      <c r="Y39" s="31">
        <v>25.918700000000001</v>
      </c>
      <c r="Z39" s="31">
        <v>26.1219</v>
      </c>
      <c r="AA39" s="31">
        <v>26.212700000000002</v>
      </c>
      <c r="AB39" s="31">
        <v>25.936</v>
      </c>
      <c r="AC39" s="31">
        <v>25.127500000000001</v>
      </c>
      <c r="AD39" s="31">
        <v>25.246300000000002</v>
      </c>
      <c r="AE39" s="31">
        <v>25.246300000000002</v>
      </c>
      <c r="AF39" s="31">
        <v>25.246300000000002</v>
      </c>
      <c r="AG39" s="31">
        <v>25.354800000000001</v>
      </c>
      <c r="AH39" s="31">
        <v>26.095500000000001</v>
      </c>
      <c r="AI39" s="31">
        <v>26.763300000000001</v>
      </c>
      <c r="AJ39" s="31">
        <v>26.571000000000002</v>
      </c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</row>
    <row r="40" spans="2:48" ht="64.5" customHeight="1" x14ac:dyDescent="0.25">
      <c r="B40" s="24">
        <v>44347</v>
      </c>
      <c r="C40" s="18">
        <f>_xlfn.XLOOKUP(B40,'Data&amp;Parsing'!$Q:$Q,'Data&amp;Parsing'!$V:$V,"",0)</f>
        <v>0.18696183846758632</v>
      </c>
      <c r="D40" s="42">
        <f>_xlfn.XLOOKUP(B40,'Data&amp;Parsing'!$Q:$Q,'Data&amp;Parsing'!$W:$W,"",0)</f>
        <v>8.1387048605350218E-2</v>
      </c>
      <c r="E40" s="26">
        <f>_xlfn.XLOOKUP($B40,'Data&amp;Parsing'!$Q:$Q,'Data&amp;Parsing'!$O:$O,"",0)</f>
        <v>44316</v>
      </c>
      <c r="F40" s="19" t="str">
        <f t="shared" si="0"/>
        <v>$28.19
$25.92</v>
      </c>
      <c r="G40" s="26">
        <f>_xlfn.XLOOKUP($B40,'Data&amp;Parsing'!$Q:$Q,'Data&amp;Parsing'!$P:$P,"",0)</f>
        <v>44347</v>
      </c>
      <c r="H40" s="30" cm="1">
        <f t="array" ref="H40:AM40">TRANSPOSE(_xlfn.SORTBY(_xlfn._xlws.FILTER('Data&amp;Parsing'!$I:$I,('Data&amp;Parsing'!$D:$D&gt;=$E40)*('Data&amp;Parsing'!$D:$D&lt;=$G40),""),_xlfn.SEQUENCE(ROWS(_xlfn._xlws.FILTER('Data&amp;Parsing'!$I:$I,('Data&amp;Parsing'!$D:$D&gt;=$E40)*('Data&amp;Parsing'!$D:$D&lt;=$G40),""))),-1))</f>
        <v>28.026199999999999</v>
      </c>
      <c r="I40" s="31">
        <v>27.935199999999998</v>
      </c>
      <c r="J40" s="31">
        <v>27.935199999999998</v>
      </c>
      <c r="K40" s="31">
        <v>27.935199999999998</v>
      </c>
      <c r="L40" s="31">
        <v>27.844000000000001</v>
      </c>
      <c r="M40" s="31">
        <v>27.682500000000001</v>
      </c>
      <c r="N40" s="31">
        <v>27.998699999999999</v>
      </c>
      <c r="O40" s="31">
        <v>27.769500000000001</v>
      </c>
      <c r="P40" s="31">
        <v>27.564499999999999</v>
      </c>
      <c r="Q40" s="31">
        <v>27.564499999999999</v>
      </c>
      <c r="R40" s="31">
        <v>27.564499999999999</v>
      </c>
      <c r="S40" s="31">
        <v>27.755500000000001</v>
      </c>
      <c r="T40" s="31">
        <v>27.736599999999999</v>
      </c>
      <c r="U40" s="31">
        <v>28.184999999999999</v>
      </c>
      <c r="V40" s="31">
        <v>28.171500000000002</v>
      </c>
      <c r="W40" s="31">
        <v>27.422799999999999</v>
      </c>
      <c r="X40" s="31">
        <v>27.422799999999999</v>
      </c>
      <c r="Y40" s="31">
        <v>27.422799999999999</v>
      </c>
      <c r="Z40" s="31">
        <v>27.093</v>
      </c>
      <c r="AA40" s="31">
        <v>27.023099999999999</v>
      </c>
      <c r="AB40" s="31">
        <v>27.623999999999999</v>
      </c>
      <c r="AC40" s="31">
        <v>27.308499999999999</v>
      </c>
      <c r="AD40" s="31">
        <v>27.4495</v>
      </c>
      <c r="AE40" s="31">
        <v>27.4495</v>
      </c>
      <c r="AF40" s="31">
        <v>27.4495</v>
      </c>
      <c r="AG40" s="31">
        <v>27.310500000000001</v>
      </c>
      <c r="AH40" s="31">
        <v>26.4895</v>
      </c>
      <c r="AI40" s="31">
        <v>26.509</v>
      </c>
      <c r="AJ40" s="31">
        <v>26.905000000000001</v>
      </c>
      <c r="AK40" s="31">
        <v>25.916899999999998</v>
      </c>
      <c r="AL40" s="31">
        <v>25.916899999999998</v>
      </c>
      <c r="AM40" s="31">
        <v>25.916899999999998</v>
      </c>
      <c r="AN40" s="31"/>
      <c r="AO40" s="31"/>
      <c r="AP40" s="31"/>
      <c r="AQ40" s="31"/>
      <c r="AR40" s="31"/>
      <c r="AS40" s="31"/>
      <c r="AT40" s="31"/>
      <c r="AU40" s="31"/>
      <c r="AV40" s="31"/>
    </row>
    <row r="41" spans="2:48" ht="64.5" customHeight="1" x14ac:dyDescent="0.25">
      <c r="B41" s="24">
        <v>43799</v>
      </c>
      <c r="C41" s="18">
        <f>_xlfn.XLOOKUP(B41,'Data&amp;Parsing'!$Q:$Q,'Data&amp;Parsing'!$V:$V,"",0)</f>
        <v>0.16831181301283557</v>
      </c>
      <c r="D41" s="42">
        <f>_xlfn.XLOOKUP(B41,'Data&amp;Parsing'!$Q:$Q,'Data&amp;Parsing'!$W:$W,"",0)</f>
        <v>-4.6472564389697553E-2</v>
      </c>
      <c r="E41" s="26">
        <f>_xlfn.XLOOKUP($B41,'Data&amp;Parsing'!$Q:$Q,'Data&amp;Parsing'!$O:$O,"",0)</f>
        <v>43768</v>
      </c>
      <c r="F41" s="19" t="str">
        <f t="shared" si="0"/>
        <v>$18.13
$16.77</v>
      </c>
      <c r="G41" s="26">
        <f>_xlfn.XLOOKUP($B41,'Data&amp;Parsing'!$Q:$Q,'Data&amp;Parsing'!$P:$P,"",0)</f>
        <v>43799</v>
      </c>
      <c r="H41" s="30" cm="1">
        <f t="array" ref="H41:AM41">TRANSPOSE(_xlfn.SORTBY(_xlfn._xlws.FILTER('Data&amp;Parsing'!$I:$I,('Data&amp;Parsing'!$D:$D&gt;=$E41)*('Data&amp;Parsing'!$D:$D&lt;=$G41),""),_xlfn.SEQUENCE(ROWS(_xlfn._xlws.FILTER('Data&amp;Parsing'!$I:$I,('Data&amp;Parsing'!$D:$D&gt;=$E41)*('Data&amp;Parsing'!$D:$D&lt;=$G41),""))),-1))</f>
        <v>17.86</v>
      </c>
      <c r="I41" s="31">
        <v>18.1065</v>
      </c>
      <c r="J41" s="31">
        <v>18.13</v>
      </c>
      <c r="K41" s="31">
        <v>18.13</v>
      </c>
      <c r="L41" s="31">
        <v>18.13</v>
      </c>
      <c r="M41" s="31">
        <v>18.057200000000002</v>
      </c>
      <c r="N41" s="31">
        <v>17.578800000000001</v>
      </c>
      <c r="O41" s="31">
        <v>17.636700000000001</v>
      </c>
      <c r="P41" s="31">
        <v>17.108000000000001</v>
      </c>
      <c r="Q41" s="31">
        <v>16.814</v>
      </c>
      <c r="R41" s="31">
        <v>16.814</v>
      </c>
      <c r="S41" s="31">
        <v>16.814</v>
      </c>
      <c r="T41" s="31">
        <v>16.859200000000001</v>
      </c>
      <c r="U41" s="31">
        <v>16.7699</v>
      </c>
      <c r="V41" s="31">
        <v>16.974499999999999</v>
      </c>
      <c r="W41" s="31">
        <v>17.029499999999999</v>
      </c>
      <c r="X41" s="31">
        <v>16.962900000000001</v>
      </c>
      <c r="Y41" s="31">
        <v>16.962900000000001</v>
      </c>
      <c r="Z41" s="31">
        <v>16.962900000000001</v>
      </c>
      <c r="AA41" s="31">
        <v>17.045999999999999</v>
      </c>
      <c r="AB41" s="31">
        <v>17.151</v>
      </c>
      <c r="AC41" s="31">
        <v>17.151</v>
      </c>
      <c r="AD41" s="31">
        <v>17.103999999999999</v>
      </c>
      <c r="AE41" s="31">
        <v>17.021999999999998</v>
      </c>
      <c r="AF41" s="31">
        <v>17.021999999999998</v>
      </c>
      <c r="AG41" s="31">
        <v>17.021999999999998</v>
      </c>
      <c r="AH41" s="31">
        <v>16.89</v>
      </c>
      <c r="AI41" s="31">
        <v>17.076499999999999</v>
      </c>
      <c r="AJ41" s="31">
        <v>16.9635</v>
      </c>
      <c r="AK41" s="31">
        <v>16.920000000000002</v>
      </c>
      <c r="AL41" s="31">
        <v>17.03</v>
      </c>
      <c r="AM41" s="31">
        <v>17.03</v>
      </c>
      <c r="AN41" s="31"/>
      <c r="AO41" s="31"/>
      <c r="AP41" s="31"/>
      <c r="AQ41" s="31"/>
      <c r="AR41" s="31"/>
      <c r="AS41" s="31"/>
      <c r="AT41" s="31"/>
      <c r="AU41" s="31"/>
      <c r="AV41" s="31"/>
    </row>
    <row r="42" spans="2:48" ht="64.5" customHeight="1" x14ac:dyDescent="0.25">
      <c r="B42" s="24">
        <v>46022</v>
      </c>
      <c r="C42" s="18">
        <f>_xlfn.XLOOKUP(B42,'Data&amp;Parsing'!$Q:$Q,'Data&amp;Parsing'!$V:$V,"",0)</f>
        <v>0.16809275215950409</v>
      </c>
      <c r="D42" s="42">
        <f>_xlfn.XLOOKUP(B42,'Data&amp;Parsing'!$Q:$Q,'Data&amp;Parsing'!$W:$W,"",0)</f>
        <v>0.36699718912207485</v>
      </c>
      <c r="E42" s="26">
        <f>_xlfn.XLOOKUP($B42,'Data&amp;Parsing'!$Q:$Q,'Data&amp;Parsing'!$O:$O,"",0)</f>
        <v>45992</v>
      </c>
      <c r="F42" s="19" t="str">
        <f t="shared" si="0"/>
        <v>$79.27
$57.14</v>
      </c>
      <c r="G42" s="26">
        <f>_xlfn.XLOOKUP($B42,'Data&amp;Parsing'!$Q:$Q,'Data&amp;Parsing'!$P:$P,"",0)</f>
        <v>46019</v>
      </c>
      <c r="H42" s="30" cm="1">
        <f t="array" ref="H42:AI42">TRANSPOSE(_xlfn.SORTBY(_xlfn._xlws.FILTER('Data&amp;Parsing'!$I:$I,('Data&amp;Parsing'!$D:$D&gt;=$E42)*('Data&amp;Parsing'!$D:$D&lt;=$G42),""),_xlfn.SEQUENCE(ROWS(_xlfn._xlws.FILTER('Data&amp;Parsing'!$I:$I,('Data&amp;Parsing'!$D:$D&gt;=$E42)*('Data&amp;Parsing'!$D:$D&lt;=$G42),""))),-1))</f>
        <v>57.988999999999997</v>
      </c>
      <c r="I42" s="31">
        <v>58.469499999999996</v>
      </c>
      <c r="J42" s="31">
        <v>58.500700000000002</v>
      </c>
      <c r="K42" s="31">
        <v>57.1357</v>
      </c>
      <c r="L42" s="31">
        <v>58.3414</v>
      </c>
      <c r="M42" s="31">
        <v>58.3414</v>
      </c>
      <c r="N42" s="31">
        <v>58.3414</v>
      </c>
      <c r="O42" s="31">
        <v>58.1556</v>
      </c>
      <c r="P42" s="31">
        <v>60.670299999999997</v>
      </c>
      <c r="Q42" s="31">
        <v>61.807400000000001</v>
      </c>
      <c r="R42" s="31">
        <v>63.558599999999998</v>
      </c>
      <c r="S42" s="31">
        <v>61.960799999999999</v>
      </c>
      <c r="T42" s="31">
        <v>61.960799999999999</v>
      </c>
      <c r="U42" s="31">
        <v>61.960799999999999</v>
      </c>
      <c r="V42" s="31">
        <v>64.087599999999995</v>
      </c>
      <c r="W42" s="31">
        <v>63.755699999999997</v>
      </c>
      <c r="X42" s="31">
        <v>66.265500000000003</v>
      </c>
      <c r="Y42" s="31">
        <v>65.473600000000005</v>
      </c>
      <c r="Z42" s="31">
        <v>67.158199999999994</v>
      </c>
      <c r="AA42" s="31">
        <v>67.158199999999994</v>
      </c>
      <c r="AB42" s="31">
        <v>67.158199999999994</v>
      </c>
      <c r="AC42" s="31">
        <v>69.038300000000007</v>
      </c>
      <c r="AD42" s="31">
        <v>71.430000000000007</v>
      </c>
      <c r="AE42" s="31">
        <v>71.87</v>
      </c>
      <c r="AF42" s="31">
        <v>71.87</v>
      </c>
      <c r="AG42" s="31">
        <v>79.270799999999994</v>
      </c>
      <c r="AH42" s="31">
        <v>79.270799999999994</v>
      </c>
      <c r="AI42" s="31">
        <v>79.270799999999994</v>
      </c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</row>
    <row r="43" spans="2:48" ht="64.5" customHeight="1" x14ac:dyDescent="0.25">
      <c r="B43" s="24">
        <v>45504</v>
      </c>
      <c r="C43" s="18">
        <f>_xlfn.XLOOKUP(B43,'Data&amp;Parsing'!$Q:$Q,'Data&amp;Parsing'!$V:$V,"",0)</f>
        <v>0.16480992113594456</v>
      </c>
      <c r="D43" s="42">
        <f>_xlfn.XLOOKUP(B43,'Data&amp;Parsing'!$Q:$Q,'Data&amp;Parsing'!$W:$W,"",0)</f>
        <v>-4.3962680447038618E-2</v>
      </c>
      <c r="E43" s="26">
        <f>_xlfn.XLOOKUP($B43,'Data&amp;Parsing'!$Q:$Q,'Data&amp;Parsing'!$O:$O,"",0)</f>
        <v>45471</v>
      </c>
      <c r="F43" s="19" t="str">
        <f t="shared" si="0"/>
        <v>$31.46
$27.85</v>
      </c>
      <c r="G43" s="26">
        <f>_xlfn.XLOOKUP($B43,'Data&amp;Parsing'!$Q:$Q,'Data&amp;Parsing'!$P:$P,"",0)</f>
        <v>45502</v>
      </c>
      <c r="H43" s="30" cm="1">
        <f t="array" ref="H43:AM43">TRANSPOSE(_xlfn.SORTBY(_xlfn._xlws.FILTER('Data&amp;Parsing'!$I:$I,('Data&amp;Parsing'!$D:$D&gt;=$E43)*('Data&amp;Parsing'!$D:$D&lt;=$G43),""),_xlfn.SEQUENCE(ROWS(_xlfn._xlws.FILTER('Data&amp;Parsing'!$I:$I,('Data&amp;Parsing'!$D:$D&gt;=$E43)*('Data&amp;Parsing'!$D:$D&lt;=$G43),""))),-1))</f>
        <v>29.142900000000001</v>
      </c>
      <c r="I43" s="31">
        <v>29.142900000000001</v>
      </c>
      <c r="J43" s="31">
        <v>29.142900000000001</v>
      </c>
      <c r="K43" s="31">
        <v>29.450600000000001</v>
      </c>
      <c r="L43" s="31">
        <v>29.527000000000001</v>
      </c>
      <c r="M43" s="31">
        <v>30.500699999999998</v>
      </c>
      <c r="N43" s="31">
        <v>30.396699999999999</v>
      </c>
      <c r="O43" s="31">
        <v>31.219000000000001</v>
      </c>
      <c r="P43" s="31">
        <v>31.219000000000001</v>
      </c>
      <c r="Q43" s="31">
        <v>31.219000000000001</v>
      </c>
      <c r="R43" s="31">
        <v>30.763400000000001</v>
      </c>
      <c r="S43" s="31">
        <v>30.802</v>
      </c>
      <c r="T43" s="31">
        <v>30.815799999999999</v>
      </c>
      <c r="U43" s="31">
        <v>31.463999999999999</v>
      </c>
      <c r="V43" s="31">
        <v>30.788499999999999</v>
      </c>
      <c r="W43" s="31">
        <v>30.788499999999999</v>
      </c>
      <c r="X43" s="31">
        <v>30.788499999999999</v>
      </c>
      <c r="Y43" s="31">
        <v>30.6769</v>
      </c>
      <c r="Z43" s="31">
        <v>31.2484</v>
      </c>
      <c r="AA43" s="31">
        <v>30.302499999999998</v>
      </c>
      <c r="AB43" s="31">
        <v>29.832899999999999</v>
      </c>
      <c r="AC43" s="31">
        <v>29.222999999999999</v>
      </c>
      <c r="AD43" s="31">
        <v>29.222999999999999</v>
      </c>
      <c r="AE43" s="31">
        <v>29.222999999999999</v>
      </c>
      <c r="AF43" s="31">
        <v>29.125</v>
      </c>
      <c r="AG43" s="31">
        <v>29.244</v>
      </c>
      <c r="AH43" s="31">
        <v>28.9085</v>
      </c>
      <c r="AI43" s="31">
        <v>27.848500000000001</v>
      </c>
      <c r="AJ43" s="31">
        <v>27.925799999999999</v>
      </c>
      <c r="AK43" s="31">
        <v>27.925799999999999</v>
      </c>
      <c r="AL43" s="31">
        <v>27.925799999999999</v>
      </c>
      <c r="AM43" s="31">
        <v>27.861699999999999</v>
      </c>
      <c r="AN43" s="31"/>
      <c r="AO43" s="31"/>
      <c r="AP43" s="31"/>
      <c r="AQ43" s="31"/>
      <c r="AR43" s="31"/>
      <c r="AS43" s="31"/>
      <c r="AT43" s="31"/>
      <c r="AU43" s="31"/>
      <c r="AV43" s="31"/>
    </row>
    <row r="44" spans="2:48" ht="64.5" customHeight="1" x14ac:dyDescent="0.25">
      <c r="B44" s="24">
        <v>45688</v>
      </c>
      <c r="C44" s="18">
        <f>_xlfn.XLOOKUP(B44,'Data&amp;Parsing'!$Q:$Q,'Data&amp;Parsing'!$V:$V,"",0)</f>
        <v>0.16249716099964806</v>
      </c>
      <c r="D44" s="42">
        <f>_xlfn.XLOOKUP(B44,'Data&amp;Parsing'!$Q:$Q,'Data&amp;Parsing'!$W:$W,"",0)</f>
        <v>6.5556046810450824E-2</v>
      </c>
      <c r="E44" s="26">
        <f>_xlfn.XLOOKUP($B44,'Data&amp;Parsing'!$Q:$Q,'Data&amp;Parsing'!$O:$O,"",0)</f>
        <v>45656</v>
      </c>
      <c r="F44" s="19" t="str">
        <f t="shared" si="0"/>
        <v>$30.85
$28.90</v>
      </c>
      <c r="G44" s="26">
        <f>_xlfn.XLOOKUP($B44,'Data&amp;Parsing'!$Q:$Q,'Data&amp;Parsing'!$P:$P,"",0)</f>
        <v>45686</v>
      </c>
      <c r="H44" s="30" cm="1">
        <f t="array" ref="H44:AL44">TRANSPOSE(_xlfn.SORTBY(_xlfn._xlws.FILTER('Data&amp;Parsing'!$I:$I,('Data&amp;Parsing'!$D:$D&gt;=$E44)*('Data&amp;Parsing'!$D:$D&lt;=$G44),""),_xlfn.SEQUENCE(ROWS(_xlfn._xlws.FILTER('Data&amp;Parsing'!$I:$I,('Data&amp;Parsing'!$D:$D&gt;=$E44)*('Data&amp;Parsing'!$D:$D&lt;=$G44),""))),-1))</f>
        <v>28.950800000000001</v>
      </c>
      <c r="I44" s="31">
        <v>28.902100000000001</v>
      </c>
      <c r="J44" s="31">
        <v>28.902100000000001</v>
      </c>
      <c r="K44" s="31">
        <v>29.568999999999999</v>
      </c>
      <c r="L44" s="31">
        <v>29.623000000000001</v>
      </c>
      <c r="M44" s="31">
        <v>29.623000000000001</v>
      </c>
      <c r="N44" s="31">
        <v>29.623000000000001</v>
      </c>
      <c r="O44" s="31">
        <v>29.957000000000001</v>
      </c>
      <c r="P44" s="31">
        <v>30.051200000000001</v>
      </c>
      <c r="Q44" s="31">
        <v>30.104500000000002</v>
      </c>
      <c r="R44" s="31">
        <v>30.133500000000002</v>
      </c>
      <c r="S44" s="31">
        <v>30.407699999999998</v>
      </c>
      <c r="T44" s="31">
        <v>30.407699999999998</v>
      </c>
      <c r="U44" s="31">
        <v>30.407699999999998</v>
      </c>
      <c r="V44" s="31">
        <v>29.613199999999999</v>
      </c>
      <c r="W44" s="31">
        <v>29.903600000000001</v>
      </c>
      <c r="X44" s="31">
        <v>30.652999999999999</v>
      </c>
      <c r="Y44" s="31">
        <v>30.814499999999999</v>
      </c>
      <c r="Z44" s="31">
        <v>30.367000000000001</v>
      </c>
      <c r="AA44" s="31">
        <v>30.367000000000001</v>
      </c>
      <c r="AB44" s="31">
        <v>30.367000000000001</v>
      </c>
      <c r="AC44" s="31">
        <v>30.543900000000001</v>
      </c>
      <c r="AD44" s="31">
        <v>30.780799999999999</v>
      </c>
      <c r="AE44" s="31">
        <v>30.828299999999999</v>
      </c>
      <c r="AF44" s="31">
        <v>30.454000000000001</v>
      </c>
      <c r="AG44" s="31">
        <v>30.585000000000001</v>
      </c>
      <c r="AH44" s="31">
        <v>30.585000000000001</v>
      </c>
      <c r="AI44" s="31">
        <v>30.585000000000001</v>
      </c>
      <c r="AJ44" s="31">
        <v>30.218</v>
      </c>
      <c r="AK44" s="31">
        <v>30.4207</v>
      </c>
      <c r="AL44" s="31">
        <v>30.848700000000001</v>
      </c>
      <c r="AM44" s="31"/>
      <c r="AN44" s="31"/>
      <c r="AO44" s="31"/>
      <c r="AP44" s="31"/>
      <c r="AQ44" s="31"/>
      <c r="AR44" s="31"/>
      <c r="AS44" s="31"/>
      <c r="AT44" s="31"/>
      <c r="AU44" s="31"/>
      <c r="AV44" s="31"/>
    </row>
    <row r="45" spans="2:48" ht="64.5" customHeight="1" x14ac:dyDescent="0.25">
      <c r="B45" s="24">
        <v>45930</v>
      </c>
      <c r="C45" s="18">
        <f>_xlfn.XLOOKUP(B45,'Data&amp;Parsing'!$Q:$Q,'Data&amp;Parsing'!$V:$V,"",0)</f>
        <v>0.15592554950103146</v>
      </c>
      <c r="D45" s="42">
        <f>_xlfn.XLOOKUP(B45,'Data&amp;Parsing'!$Q:$Q,'Data&amp;Parsing'!$W:$W,"",0)</f>
        <v>0.17440060021803222</v>
      </c>
      <c r="E45" s="26">
        <f>_xlfn.XLOOKUP($B45,'Data&amp;Parsing'!$Q:$Q,'Data&amp;Parsing'!$O:$O,"",0)</f>
        <v>45898</v>
      </c>
      <c r="F45" s="19" t="str">
        <f t="shared" si="0"/>
        <v>$46.93
$39.72</v>
      </c>
      <c r="G45" s="26">
        <f>_xlfn.XLOOKUP($B45,'Data&amp;Parsing'!$Q:$Q,'Data&amp;Parsing'!$P:$P,"",0)</f>
        <v>45930</v>
      </c>
      <c r="H45" s="30" cm="1">
        <f t="array" ref="H45:AN45">TRANSPOSE(_xlfn.SORTBY(_xlfn._xlws.FILTER('Data&amp;Parsing'!$I:$I,('Data&amp;Parsing'!$D:$D&gt;=$E45)*('Data&amp;Parsing'!$D:$D&lt;=$G45),""),_xlfn.SEQUENCE(ROWS(_xlfn._xlws.FILTER('Data&amp;Parsing'!$I:$I,('Data&amp;Parsing'!$D:$D&gt;=$E45)*('Data&amp;Parsing'!$D:$D&lt;=$G45),""))),-1))</f>
        <v>39.718899999999998</v>
      </c>
      <c r="I45" s="31">
        <v>39.718899999999998</v>
      </c>
      <c r="J45" s="31">
        <v>39.718899999999998</v>
      </c>
      <c r="K45" s="31">
        <v>40.6965</v>
      </c>
      <c r="L45" s="31">
        <v>40.8825</v>
      </c>
      <c r="M45" s="31">
        <v>41.210299999999997</v>
      </c>
      <c r="N45" s="31">
        <v>40.674700000000001</v>
      </c>
      <c r="O45" s="31">
        <v>41.004199999999997</v>
      </c>
      <c r="P45" s="31">
        <v>41.004199999999997</v>
      </c>
      <c r="Q45" s="31">
        <v>41.004199999999997</v>
      </c>
      <c r="R45" s="31">
        <v>41.353999999999999</v>
      </c>
      <c r="S45" s="31">
        <v>40.874000000000002</v>
      </c>
      <c r="T45" s="31">
        <v>41.171999999999997</v>
      </c>
      <c r="U45" s="31">
        <v>41.5578</v>
      </c>
      <c r="V45" s="31">
        <v>42.186599999999999</v>
      </c>
      <c r="W45" s="31">
        <v>42.186599999999999</v>
      </c>
      <c r="X45" s="31">
        <v>42.186599999999999</v>
      </c>
      <c r="Y45" s="31">
        <v>42.680599999999998</v>
      </c>
      <c r="Z45" s="31">
        <v>42.563899999999997</v>
      </c>
      <c r="AA45" s="31">
        <v>41.674900000000001</v>
      </c>
      <c r="AB45" s="31">
        <v>41.826900000000002</v>
      </c>
      <c r="AC45" s="31">
        <v>43.084099999999999</v>
      </c>
      <c r="AD45" s="31">
        <v>43.084099999999999</v>
      </c>
      <c r="AE45" s="31">
        <v>43.084099999999999</v>
      </c>
      <c r="AF45" s="31">
        <v>44.061700000000002</v>
      </c>
      <c r="AG45" s="31">
        <v>44.025300000000001</v>
      </c>
      <c r="AH45" s="31">
        <v>43.917900000000003</v>
      </c>
      <c r="AI45" s="31">
        <v>45.183399999999999</v>
      </c>
      <c r="AJ45" s="31">
        <v>46.080300000000001</v>
      </c>
      <c r="AK45" s="31">
        <v>46.080300000000001</v>
      </c>
      <c r="AL45" s="31">
        <v>46.080300000000001</v>
      </c>
      <c r="AM45" s="31">
        <v>46.93</v>
      </c>
      <c r="AN45" s="31">
        <v>46.645899999999997</v>
      </c>
      <c r="AO45" s="31"/>
      <c r="AP45" s="31"/>
      <c r="AQ45" s="31"/>
      <c r="AR45" s="31"/>
      <c r="AS45" s="31"/>
      <c r="AT45" s="31"/>
      <c r="AU45" s="31"/>
      <c r="AV45" s="31"/>
    </row>
    <row r="46" spans="2:48" ht="64.5" customHeight="1" x14ac:dyDescent="0.25">
      <c r="B46" s="24">
        <v>45322</v>
      </c>
      <c r="C46" s="18">
        <f>_xlfn.XLOOKUP(B46,'Data&amp;Parsing'!$Q:$Q,'Data&amp;Parsing'!$V:$V,"",0)</f>
        <v>0.15438454750358246</v>
      </c>
      <c r="D46" s="42">
        <f>_xlfn.XLOOKUP(B46,'Data&amp;Parsing'!$Q:$Q,'Data&amp;Parsing'!$W:$W,"",0)</f>
        <v>-2.4836837526738518E-2</v>
      </c>
      <c r="E46" s="26">
        <f>_xlfn.XLOOKUP($B46,'Data&amp;Parsing'!$Q:$Q,'Data&amp;Parsing'!$O:$O,"",0)</f>
        <v>45292</v>
      </c>
      <c r="F46" s="19" t="str">
        <f t="shared" si="0"/>
        <v>$23.80
$22.10</v>
      </c>
      <c r="G46" s="26">
        <f>_xlfn.XLOOKUP($B46,'Data&amp;Parsing'!$Q:$Q,'Data&amp;Parsing'!$P:$P,"",0)</f>
        <v>45320</v>
      </c>
      <c r="H46" s="30" cm="1">
        <f t="array" ref="H46:AJ46">TRANSPOSE(_xlfn.SORTBY(_xlfn._xlws.FILTER('Data&amp;Parsing'!$I:$I,('Data&amp;Parsing'!$D:$D&gt;=$E46)*('Data&amp;Parsing'!$D:$D&lt;=$G46),""),_xlfn.SEQUENCE(ROWS(_xlfn._xlws.FILTER('Data&amp;Parsing'!$I:$I,('Data&amp;Parsing'!$D:$D&gt;=$E46)*('Data&amp;Parsing'!$D:$D&lt;=$G46),""))),-1))</f>
        <v>23.2043</v>
      </c>
      <c r="I46" s="31">
        <v>22.802</v>
      </c>
      <c r="J46" s="31">
        <v>22.802</v>
      </c>
      <c r="K46" s="31">
        <v>22.802</v>
      </c>
      <c r="L46" s="31">
        <v>22.913499999999999</v>
      </c>
      <c r="M46" s="31">
        <v>22.6675</v>
      </c>
      <c r="N46" s="31">
        <v>22.443999999999999</v>
      </c>
      <c r="O46" s="31">
        <v>22.096</v>
      </c>
      <c r="P46" s="31">
        <v>22.621600000000001</v>
      </c>
      <c r="Q46" s="31">
        <v>22.621600000000001</v>
      </c>
      <c r="R46" s="31">
        <v>22.621600000000001</v>
      </c>
      <c r="S46" s="31">
        <v>22.7409</v>
      </c>
      <c r="T46" s="31">
        <v>22.5565</v>
      </c>
      <c r="U46" s="31">
        <v>22.9193</v>
      </c>
      <c r="V46" s="31">
        <v>23.2212</v>
      </c>
      <c r="W46" s="31">
        <v>23.194700000000001</v>
      </c>
      <c r="X46" s="31">
        <v>23.194700000000001</v>
      </c>
      <c r="Y46" s="31">
        <v>23.194700000000001</v>
      </c>
      <c r="Z46" s="31">
        <v>22.750900000000001</v>
      </c>
      <c r="AA46" s="31">
        <v>22.900500000000001</v>
      </c>
      <c r="AB46" s="31">
        <v>22.9818</v>
      </c>
      <c r="AC46" s="31">
        <v>23.110099999999999</v>
      </c>
      <c r="AD46" s="31">
        <v>23.192</v>
      </c>
      <c r="AE46" s="31">
        <v>23.192</v>
      </c>
      <c r="AF46" s="31">
        <v>23.192</v>
      </c>
      <c r="AG46" s="31">
        <v>23.0108</v>
      </c>
      <c r="AH46" s="31">
        <v>22.9895</v>
      </c>
      <c r="AI46" s="31">
        <v>23.663799999999998</v>
      </c>
      <c r="AJ46" s="31">
        <v>23.795300000000001</v>
      </c>
      <c r="AK46" s="31"/>
      <c r="AL46" s="31"/>
      <c r="AM46" s="31"/>
      <c r="AN46" s="31"/>
      <c r="AO46" s="31"/>
      <c r="AP46" s="31"/>
      <c r="AQ46" s="31"/>
      <c r="AR46" s="31"/>
      <c r="AS46" s="31"/>
      <c r="AT46" s="31"/>
      <c r="AU46" s="31"/>
      <c r="AV46" s="31"/>
    </row>
    <row r="47" spans="2:48" ht="64.5" customHeight="1" x14ac:dyDescent="0.25">
      <c r="B47" s="24">
        <v>44957</v>
      </c>
      <c r="C47" s="18">
        <f>_xlfn.XLOOKUP(B47,'Data&amp;Parsing'!$Q:$Q,'Data&amp;Parsing'!$V:$V,"",0)</f>
        <v>0.15194861884215846</v>
      </c>
      <c r="D47" s="42">
        <f>_xlfn.XLOOKUP(B47,'Data&amp;Parsing'!$Q:$Q,'Data&amp;Parsing'!$W:$W,"",0)</f>
        <v>-1.2194815738594017E-2</v>
      </c>
      <c r="E47" s="26">
        <f>_xlfn.XLOOKUP($B47,'Data&amp;Parsing'!$Q:$Q,'Data&amp;Parsing'!$O:$O,"",0)</f>
        <v>44924</v>
      </c>
      <c r="F47" s="19" t="str">
        <f t="shared" si="0"/>
        <v>$24.26
$23.24</v>
      </c>
      <c r="G47" s="26">
        <f>_xlfn.XLOOKUP($B47,'Data&amp;Parsing'!$Q:$Q,'Data&amp;Parsing'!$P:$P,"",0)</f>
        <v>44955</v>
      </c>
      <c r="H47" s="30" cm="1">
        <f t="array" ref="H47:AM47">TRANSPOSE(_xlfn.SORTBY(_xlfn._xlws.FILTER('Data&amp;Parsing'!$I:$I,('Data&amp;Parsing'!$D:$D&gt;=$E47)*('Data&amp;Parsing'!$D:$D&lt;=$G47),""),_xlfn.SEQUENCE(ROWS(_xlfn._xlws.FILTER('Data&amp;Parsing'!$I:$I,('Data&amp;Parsing'!$D:$D&gt;=$E47)*('Data&amp;Parsing'!$D:$D&lt;=$G47),""))),-1))</f>
        <v>23.895399999999999</v>
      </c>
      <c r="I47" s="31">
        <v>23.954499999999999</v>
      </c>
      <c r="J47" s="31">
        <v>23.954499999999999</v>
      </c>
      <c r="K47" s="31">
        <v>23.954499999999999</v>
      </c>
      <c r="L47" s="31">
        <v>23.954499999999999</v>
      </c>
      <c r="M47" s="31">
        <v>24.007200000000001</v>
      </c>
      <c r="N47" s="31">
        <v>23.759699999999999</v>
      </c>
      <c r="O47" s="31">
        <v>23.2438</v>
      </c>
      <c r="P47" s="31">
        <v>23.830500000000001</v>
      </c>
      <c r="Q47" s="31">
        <v>23.830500000000001</v>
      </c>
      <c r="R47" s="31">
        <v>23.830500000000001</v>
      </c>
      <c r="S47" s="31">
        <v>23.650600000000001</v>
      </c>
      <c r="T47" s="31">
        <v>23.603200000000001</v>
      </c>
      <c r="U47" s="31">
        <v>23.415700000000001</v>
      </c>
      <c r="V47" s="31">
        <v>23.777699999999999</v>
      </c>
      <c r="W47" s="31">
        <v>24.264299999999999</v>
      </c>
      <c r="X47" s="31">
        <v>24.264299999999999</v>
      </c>
      <c r="Y47" s="31">
        <v>24.264299999999999</v>
      </c>
      <c r="Z47" s="31">
        <v>24.2545</v>
      </c>
      <c r="AA47" s="31">
        <v>23.928599999999999</v>
      </c>
      <c r="AB47" s="31">
        <v>23.464500000000001</v>
      </c>
      <c r="AC47" s="31">
        <v>23.847899999999999</v>
      </c>
      <c r="AD47" s="31">
        <v>23.933</v>
      </c>
      <c r="AE47" s="31">
        <v>23.933</v>
      </c>
      <c r="AF47" s="31">
        <v>23.933</v>
      </c>
      <c r="AG47" s="31">
        <v>23.457999999999998</v>
      </c>
      <c r="AH47" s="31">
        <v>23.675999999999998</v>
      </c>
      <c r="AI47" s="31">
        <v>23.913</v>
      </c>
      <c r="AJ47" s="31">
        <v>23.912500000000001</v>
      </c>
      <c r="AK47" s="31">
        <v>23.603999999999999</v>
      </c>
      <c r="AL47" s="31">
        <v>23.603999999999999</v>
      </c>
      <c r="AM47" s="31">
        <v>23.603999999999999</v>
      </c>
      <c r="AN47" s="31"/>
      <c r="AO47" s="31"/>
      <c r="AP47" s="31"/>
      <c r="AQ47" s="31"/>
      <c r="AR47" s="31"/>
      <c r="AS47" s="31"/>
      <c r="AT47" s="31"/>
      <c r="AU47" s="31"/>
      <c r="AV47" s="31"/>
    </row>
    <row r="48" spans="2:48" ht="64.5" customHeight="1" x14ac:dyDescent="0.25">
      <c r="B48" s="24">
        <v>45351</v>
      </c>
      <c r="C48" s="18">
        <f>_xlfn.XLOOKUP(B48,'Data&amp;Parsing'!$Q:$Q,'Data&amp;Parsing'!$V:$V,"",0)</f>
        <v>0.14946929887518795</v>
      </c>
      <c r="D48" s="42">
        <f>_xlfn.XLOOKUP(B48,'Data&amp;Parsing'!$Q:$Q,'Data&amp;Parsing'!$W:$W,"",0)</f>
        <v>-3.0636244761974678E-2</v>
      </c>
      <c r="E48" s="26">
        <f>_xlfn.XLOOKUP($B48,'Data&amp;Parsing'!$Q:$Q,'Data&amp;Parsing'!$O:$O,"",0)</f>
        <v>45321</v>
      </c>
      <c r="F48" s="19" t="str">
        <f t="shared" si="0"/>
        <v>$23.42
$22.12</v>
      </c>
      <c r="G48" s="26">
        <f>_xlfn.XLOOKUP($B48,'Data&amp;Parsing'!$Q:$Q,'Data&amp;Parsing'!$P:$P,"",0)</f>
        <v>45349</v>
      </c>
      <c r="H48" s="30" cm="1">
        <f t="array" ref="H48:AJ48">TRANSPOSE(_xlfn.SORTBY(_xlfn._xlws.FILTER('Data&amp;Parsing'!$I:$I,('Data&amp;Parsing'!$D:$D&gt;=$E48)*('Data&amp;Parsing'!$D:$D&lt;=$G48),""),_xlfn.SEQUENCE(ROWS(_xlfn._xlws.FILTER('Data&amp;Parsing'!$I:$I,('Data&amp;Parsing'!$D:$D&gt;=$E48)*('Data&amp;Parsing'!$D:$D&lt;=$G48),""))),-1))</f>
        <v>23.171900000000001</v>
      </c>
      <c r="I48" s="31">
        <v>22.957999999999998</v>
      </c>
      <c r="J48" s="31">
        <v>23.1782</v>
      </c>
      <c r="K48" s="31">
        <v>22.690999999999999</v>
      </c>
      <c r="L48" s="31">
        <v>22.690999999999999</v>
      </c>
      <c r="M48" s="31">
        <v>22.690999999999999</v>
      </c>
      <c r="N48" s="31">
        <v>22.3535</v>
      </c>
      <c r="O48" s="31">
        <v>22.425599999999999</v>
      </c>
      <c r="P48" s="31">
        <v>22.219899999999999</v>
      </c>
      <c r="Q48" s="31">
        <v>22.584499999999998</v>
      </c>
      <c r="R48" s="31">
        <v>22.6142</v>
      </c>
      <c r="S48" s="31">
        <v>22.6142</v>
      </c>
      <c r="T48" s="31">
        <v>22.6142</v>
      </c>
      <c r="U48" s="31">
        <v>22.699200000000001</v>
      </c>
      <c r="V48" s="31">
        <v>22.119499999999999</v>
      </c>
      <c r="W48" s="31">
        <v>22.372</v>
      </c>
      <c r="X48" s="31">
        <v>22.924199999999999</v>
      </c>
      <c r="Y48" s="31">
        <v>23.4207</v>
      </c>
      <c r="Z48" s="31">
        <v>23.4207</v>
      </c>
      <c r="AA48" s="31">
        <v>23.4207</v>
      </c>
      <c r="AB48" s="31">
        <v>23.023199999999999</v>
      </c>
      <c r="AC48" s="31">
        <v>23.0047</v>
      </c>
      <c r="AD48" s="31">
        <v>22.885999999999999</v>
      </c>
      <c r="AE48" s="31">
        <v>22.750599999999999</v>
      </c>
      <c r="AF48" s="31">
        <v>22.95</v>
      </c>
      <c r="AG48" s="31">
        <v>22.95</v>
      </c>
      <c r="AH48" s="31">
        <v>22.95</v>
      </c>
      <c r="AI48" s="31">
        <v>22.520600000000002</v>
      </c>
      <c r="AJ48" s="31">
        <v>22.462</v>
      </c>
      <c r="AK48" s="31"/>
      <c r="AL48" s="31"/>
      <c r="AM48" s="31"/>
      <c r="AN48" s="31"/>
      <c r="AO48" s="31"/>
      <c r="AP48" s="31"/>
      <c r="AQ48" s="31"/>
      <c r="AR48" s="31"/>
      <c r="AS48" s="31"/>
      <c r="AT48" s="31"/>
      <c r="AU48" s="31"/>
      <c r="AV48" s="31"/>
    </row>
    <row r="49" spans="2:48" ht="64.5" customHeight="1" x14ac:dyDescent="0.25">
      <c r="B49" s="24">
        <v>44620</v>
      </c>
      <c r="C49" s="18">
        <f>_xlfn.XLOOKUP(B49,'Data&amp;Parsing'!$Q:$Q,'Data&amp;Parsing'!$V:$V,"",0)</f>
        <v>0.14563222434147152</v>
      </c>
      <c r="D49" s="42">
        <f>_xlfn.XLOOKUP(B49,'Data&amp;Parsing'!$Q:$Q,'Data&amp;Parsing'!$W:$W,"",0)</f>
        <v>7.193199381761986E-2</v>
      </c>
      <c r="E49" s="26">
        <f>_xlfn.XLOOKUP($B49,'Data&amp;Parsing'!$Q:$Q,'Data&amp;Parsing'!$O:$O,"",0)</f>
        <v>44593</v>
      </c>
      <c r="F49" s="19" t="str">
        <f t="shared" si="0"/>
        <v>$24.55
$22.42</v>
      </c>
      <c r="G49" s="26">
        <f>_xlfn.XLOOKUP($B49,'Data&amp;Parsing'!$Q:$Q,'Data&amp;Parsing'!$P:$P,"",0)</f>
        <v>44619</v>
      </c>
      <c r="H49" s="30" cm="1">
        <f t="array" ref="H49:AH49">TRANSPOSE(_xlfn.SORTBY(_xlfn._xlws.FILTER('Data&amp;Parsing'!$I:$I,('Data&amp;Parsing'!$D:$D&gt;=$E49)*('Data&amp;Parsing'!$D:$D&lt;=$G49),""),_xlfn.SEQUENCE(ROWS(_xlfn._xlws.FILTER('Data&amp;Parsing'!$I:$I,('Data&amp;Parsing'!$D:$D&gt;=$E49)*('Data&amp;Parsing'!$D:$D&lt;=$G49),""))),-1))</f>
        <v>22.645</v>
      </c>
      <c r="I49" s="31">
        <v>22.6554</v>
      </c>
      <c r="J49" s="31">
        <v>22.424099999999999</v>
      </c>
      <c r="K49" s="31">
        <v>22.517199999999999</v>
      </c>
      <c r="L49" s="31">
        <v>22.517199999999999</v>
      </c>
      <c r="M49" s="31">
        <v>22.517199999999999</v>
      </c>
      <c r="N49" s="31">
        <v>23.012499999999999</v>
      </c>
      <c r="O49" s="31">
        <v>23.185199999999998</v>
      </c>
      <c r="P49" s="31">
        <v>23.313500000000001</v>
      </c>
      <c r="Q49" s="31">
        <v>23.200099999999999</v>
      </c>
      <c r="R49" s="31">
        <v>23.5852</v>
      </c>
      <c r="S49" s="31">
        <v>23.5852</v>
      </c>
      <c r="T49" s="31">
        <v>23.5852</v>
      </c>
      <c r="U49" s="31">
        <v>23.841999999999999</v>
      </c>
      <c r="V49" s="31">
        <v>23.3645</v>
      </c>
      <c r="W49" s="31">
        <v>23.5975</v>
      </c>
      <c r="X49" s="31">
        <v>23.834800000000001</v>
      </c>
      <c r="Y49" s="31">
        <v>23.922000000000001</v>
      </c>
      <c r="Z49" s="31">
        <v>23.922000000000001</v>
      </c>
      <c r="AA49" s="31">
        <v>23.922000000000001</v>
      </c>
      <c r="AB49" s="31">
        <v>23.8993</v>
      </c>
      <c r="AC49" s="31">
        <v>24.113900000000001</v>
      </c>
      <c r="AD49" s="31">
        <v>24.552</v>
      </c>
      <c r="AE49" s="31">
        <v>24.217500000000001</v>
      </c>
      <c r="AF49" s="31">
        <v>24.273900000000001</v>
      </c>
      <c r="AG49" s="31">
        <v>24.273900000000001</v>
      </c>
      <c r="AH49" s="31">
        <v>24.273900000000001</v>
      </c>
      <c r="AI49" s="31"/>
      <c r="AJ49" s="31"/>
      <c r="AK49" s="31"/>
      <c r="AL49" s="31"/>
      <c r="AM49" s="31"/>
      <c r="AN49" s="31"/>
      <c r="AO49" s="31"/>
      <c r="AP49" s="31"/>
      <c r="AQ49" s="31"/>
      <c r="AR49" s="31"/>
      <c r="AS49" s="31"/>
      <c r="AT49" s="31"/>
      <c r="AU49" s="31"/>
      <c r="AV49" s="31"/>
    </row>
    <row r="50" spans="2:48" ht="64.5" customHeight="1" x14ac:dyDescent="0.25">
      <c r="B50" s="24">
        <v>45961</v>
      </c>
      <c r="C50" s="18">
        <f>_xlfn.XLOOKUP(B50,'Data&amp;Parsing'!$Q:$Q,'Data&amp;Parsing'!$V:$V,"",0)</f>
        <v>0.14462887695552845</v>
      </c>
      <c r="D50" s="42">
        <f>_xlfn.XLOOKUP(B50,'Data&amp;Parsing'!$Q:$Q,'Data&amp;Parsing'!$W:$W,"",0)</f>
        <v>4.9854178114037131E-3</v>
      </c>
      <c r="E50" s="26">
        <f>_xlfn.XLOOKUP($B50,'Data&amp;Parsing'!$Q:$Q,'Data&amp;Parsing'!$O:$O,"",0)</f>
        <v>45931</v>
      </c>
      <c r="F50" s="19" t="str">
        <f t="shared" si="0"/>
        <v>$54.24
$46.85</v>
      </c>
      <c r="G50" s="26">
        <f>_xlfn.XLOOKUP($B50,'Data&amp;Parsing'!$Q:$Q,'Data&amp;Parsing'!$P:$P,"",0)</f>
        <v>45959</v>
      </c>
      <c r="H50" s="30" cm="1">
        <f t="array" ref="H50:AJ50">TRANSPOSE(_xlfn.SORTBY(_xlfn._xlws.FILTER('Data&amp;Parsing'!$I:$I,('Data&amp;Parsing'!$D:$D&gt;=$E50)*('Data&amp;Parsing'!$D:$D&lt;=$G50),""),_xlfn.SEQUENCE(ROWS(_xlfn._xlws.FILTER('Data&amp;Parsing'!$I:$I,('Data&amp;Parsing'!$D:$D&gt;=$E50)*('Data&amp;Parsing'!$D:$D&lt;=$G50),""))),-1))</f>
        <v>47.317999999999998</v>
      </c>
      <c r="I50" s="31">
        <v>46.992899999999999</v>
      </c>
      <c r="J50" s="31">
        <v>48.000300000000003</v>
      </c>
      <c r="K50" s="31">
        <v>48.000300000000003</v>
      </c>
      <c r="L50" s="31">
        <v>48.000300000000003</v>
      </c>
      <c r="M50" s="31">
        <v>48.511499999999998</v>
      </c>
      <c r="N50" s="31">
        <v>47.829500000000003</v>
      </c>
      <c r="O50" s="31">
        <v>48.8874</v>
      </c>
      <c r="P50" s="31">
        <v>49.284999999999997</v>
      </c>
      <c r="Q50" s="31">
        <v>50.1479</v>
      </c>
      <c r="R50" s="31">
        <v>50.1479</v>
      </c>
      <c r="S50" s="31">
        <v>50.1479</v>
      </c>
      <c r="T50" s="31">
        <v>52.372199999999999</v>
      </c>
      <c r="U50" s="31">
        <v>51.433799999999998</v>
      </c>
      <c r="V50" s="31">
        <v>53.030799999999999</v>
      </c>
      <c r="W50" s="31">
        <v>54.240400000000001</v>
      </c>
      <c r="X50" s="31">
        <v>51.9206</v>
      </c>
      <c r="Y50" s="31">
        <v>51.9206</v>
      </c>
      <c r="Z50" s="31">
        <v>51.9206</v>
      </c>
      <c r="AA50" s="31">
        <v>52.448300000000003</v>
      </c>
      <c r="AB50" s="31">
        <v>48.711500000000001</v>
      </c>
      <c r="AC50" s="31">
        <v>48.492600000000003</v>
      </c>
      <c r="AD50" s="31">
        <v>48.92</v>
      </c>
      <c r="AE50" s="31">
        <v>48.628999999999998</v>
      </c>
      <c r="AF50" s="31">
        <v>48.628999999999998</v>
      </c>
      <c r="AG50" s="31">
        <v>48.628999999999998</v>
      </c>
      <c r="AH50" s="31">
        <v>46.854100000000003</v>
      </c>
      <c r="AI50" s="31">
        <v>47.061900000000001</v>
      </c>
      <c r="AJ50" s="31">
        <v>47.553899999999999</v>
      </c>
      <c r="AK50" s="31"/>
      <c r="AL50" s="31"/>
      <c r="AM50" s="31"/>
      <c r="AN50" s="31"/>
      <c r="AO50" s="31"/>
      <c r="AP50" s="31"/>
      <c r="AQ50" s="31"/>
      <c r="AR50" s="31"/>
      <c r="AS50" s="31"/>
      <c r="AT50" s="31"/>
      <c r="AU50" s="31"/>
      <c r="AV50" s="31"/>
    </row>
    <row r="51" spans="2:48" ht="64.5" customHeight="1" x14ac:dyDescent="0.25">
      <c r="B51" s="24">
        <v>45107</v>
      </c>
      <c r="C51" s="18">
        <f>_xlfn.XLOOKUP(B51,'Data&amp;Parsing'!$Q:$Q,'Data&amp;Parsing'!$V:$V,"",0)</f>
        <v>0.14427658985125874</v>
      </c>
      <c r="D51" s="42">
        <f>_xlfn.XLOOKUP(B51,'Data&amp;Parsing'!$Q:$Q,'Data&amp;Parsing'!$W:$W,"",0)</f>
        <v>-3.3564962658287116E-2</v>
      </c>
      <c r="E51" s="26">
        <f>_xlfn.XLOOKUP($B51,'Data&amp;Parsing'!$Q:$Q,'Data&amp;Parsing'!$O:$O,"",0)</f>
        <v>45077</v>
      </c>
      <c r="F51" s="19" t="str">
        <f t="shared" si="0"/>
        <v>$24.29
$22.25</v>
      </c>
      <c r="G51" s="26">
        <f>_xlfn.XLOOKUP($B51,'Data&amp;Parsing'!$Q:$Q,'Data&amp;Parsing'!$P:$P,"",0)</f>
        <v>45105</v>
      </c>
      <c r="H51" s="30" cm="1">
        <f t="array" ref="H51:AJ51">TRANSPOSE(_xlfn.SORTBY(_xlfn._xlws.FILTER('Data&amp;Parsing'!$I:$I,('Data&amp;Parsing'!$D:$D&gt;=$E51)*('Data&amp;Parsing'!$D:$D&lt;=$G51),""),_xlfn.SEQUENCE(ROWS(_xlfn._xlws.FILTER('Data&amp;Parsing'!$I:$I,('Data&amp;Parsing'!$D:$D&gt;=$E51)*('Data&amp;Parsing'!$D:$D&lt;=$G51),""))),-1))</f>
        <v>23.485800000000001</v>
      </c>
      <c r="I51" s="31">
        <v>23.858000000000001</v>
      </c>
      <c r="J51" s="31">
        <v>23.606000000000002</v>
      </c>
      <c r="K51" s="31">
        <v>23.606000000000002</v>
      </c>
      <c r="L51" s="31">
        <v>23.606000000000002</v>
      </c>
      <c r="M51" s="31">
        <v>23.545000000000002</v>
      </c>
      <c r="N51" s="31">
        <v>23.568200000000001</v>
      </c>
      <c r="O51" s="31">
        <v>23.418099999999999</v>
      </c>
      <c r="P51" s="31">
        <v>24.2377</v>
      </c>
      <c r="Q51" s="31">
        <v>24.292999999999999</v>
      </c>
      <c r="R51" s="31">
        <v>24.292999999999999</v>
      </c>
      <c r="S51" s="31">
        <v>24.292999999999999</v>
      </c>
      <c r="T51" s="31">
        <v>24.053100000000001</v>
      </c>
      <c r="U51" s="31">
        <v>23.666</v>
      </c>
      <c r="V51" s="31">
        <v>23.9191</v>
      </c>
      <c r="W51" s="31">
        <v>23.860700000000001</v>
      </c>
      <c r="X51" s="31">
        <v>24.2</v>
      </c>
      <c r="Y51" s="31">
        <v>24.2</v>
      </c>
      <c r="Z51" s="31">
        <v>24.2</v>
      </c>
      <c r="AA51" s="31">
        <v>23.9528</v>
      </c>
      <c r="AB51" s="31">
        <v>23.134</v>
      </c>
      <c r="AC51" s="31">
        <v>22.636399999999998</v>
      </c>
      <c r="AD51" s="31">
        <v>22.245000000000001</v>
      </c>
      <c r="AE51" s="31">
        <v>22.428000000000001</v>
      </c>
      <c r="AF51" s="31">
        <v>22.428000000000001</v>
      </c>
      <c r="AG51" s="31">
        <v>22.428000000000001</v>
      </c>
      <c r="AH51" s="31">
        <v>22.790500000000002</v>
      </c>
      <c r="AI51" s="31">
        <v>22.859500000000001</v>
      </c>
      <c r="AJ51" s="31">
        <v>22.697500000000002</v>
      </c>
      <c r="AK51" s="31"/>
      <c r="AL51" s="31"/>
      <c r="AM51" s="31"/>
      <c r="AN51" s="31"/>
      <c r="AO51" s="31"/>
      <c r="AP51" s="31"/>
      <c r="AQ51" s="31"/>
      <c r="AR51" s="31"/>
      <c r="AS51" s="31"/>
      <c r="AT51" s="31"/>
      <c r="AU51" s="31"/>
      <c r="AV51" s="31"/>
    </row>
    <row r="52" spans="2:48" ht="64.5" customHeight="1" x14ac:dyDescent="0.25">
      <c r="B52" s="24">
        <v>44985</v>
      </c>
      <c r="C52" s="18">
        <f>_xlfn.XLOOKUP(B52,'Data&amp;Parsing'!$Q:$Q,'Data&amp;Parsing'!$V:$V,"",0)</f>
        <v>0.14357643109299939</v>
      </c>
      <c r="D52" s="42">
        <f>_xlfn.XLOOKUP(B52,'Data&amp;Parsing'!$Q:$Q,'Data&amp;Parsing'!$W:$W,"",0)</f>
        <v>-0.12018813160738123</v>
      </c>
      <c r="E52" s="26">
        <f>_xlfn.XLOOKUP($B52,'Data&amp;Parsing'!$Q:$Q,'Data&amp;Parsing'!$O:$O,"",0)</f>
        <v>44956</v>
      </c>
      <c r="F52" s="19" t="str">
        <f t="shared" si="0"/>
        <v>$23.98
$20.76</v>
      </c>
      <c r="G52" s="26">
        <f>_xlfn.XLOOKUP($B52,'Data&amp;Parsing'!$Q:$Q,'Data&amp;Parsing'!$P:$P,"",0)</f>
        <v>44983</v>
      </c>
      <c r="H52" s="30" cm="1">
        <f t="array" ref="H52:AI52">TRANSPOSE(_xlfn.SORTBY(_xlfn._xlws.FILTER('Data&amp;Parsing'!$I:$I,('Data&amp;Parsing'!$D:$D&gt;=$E52)*('Data&amp;Parsing'!$D:$D&lt;=$G52),""),_xlfn.SEQUENCE(ROWS(_xlfn._xlws.FILTER('Data&amp;Parsing'!$I:$I,('Data&amp;Parsing'!$D:$D&gt;=$E52)*('Data&amp;Parsing'!$D:$D&lt;=$G52),""))),-1))</f>
        <v>23.6005</v>
      </c>
      <c r="I52" s="31">
        <v>23.730499999999999</v>
      </c>
      <c r="J52" s="31">
        <v>23.983499999999999</v>
      </c>
      <c r="K52" s="31">
        <v>23.4665</v>
      </c>
      <c r="L52" s="31">
        <v>22.353000000000002</v>
      </c>
      <c r="M52" s="31">
        <v>22.353000000000002</v>
      </c>
      <c r="N52" s="31">
        <v>22.353000000000002</v>
      </c>
      <c r="O52" s="31">
        <v>22.27</v>
      </c>
      <c r="P52" s="31">
        <v>22.171500000000002</v>
      </c>
      <c r="Q52" s="31">
        <v>22.318999999999999</v>
      </c>
      <c r="R52" s="31">
        <v>21.977399999999999</v>
      </c>
      <c r="S52" s="31">
        <v>22.003699999999998</v>
      </c>
      <c r="T52" s="31">
        <v>22.003699999999998</v>
      </c>
      <c r="U52" s="31">
        <v>22.003699999999998</v>
      </c>
      <c r="V52" s="31">
        <v>21.9925</v>
      </c>
      <c r="W52" s="31">
        <v>21.852499999999999</v>
      </c>
      <c r="X52" s="31">
        <v>21.6264</v>
      </c>
      <c r="Y52" s="31">
        <v>21.578499999999998</v>
      </c>
      <c r="Z52" s="31">
        <v>21.7302</v>
      </c>
      <c r="AA52" s="31">
        <v>21.7302</v>
      </c>
      <c r="AB52" s="31">
        <v>21.7302</v>
      </c>
      <c r="AC52" s="31">
        <v>21.8171</v>
      </c>
      <c r="AD52" s="31">
        <v>21.833500000000001</v>
      </c>
      <c r="AE52" s="31">
        <v>21.509899999999998</v>
      </c>
      <c r="AF52" s="31">
        <v>21.308499999999999</v>
      </c>
      <c r="AG52" s="31">
        <v>20.763999999999999</v>
      </c>
      <c r="AH52" s="31">
        <v>20.763999999999999</v>
      </c>
      <c r="AI52" s="31">
        <v>20.763999999999999</v>
      </c>
      <c r="AJ52" s="31"/>
      <c r="AK52" s="31"/>
      <c r="AL52" s="31"/>
      <c r="AM52" s="31"/>
      <c r="AN52" s="31"/>
      <c r="AO52" s="31"/>
      <c r="AP52" s="31"/>
      <c r="AQ52" s="31"/>
      <c r="AR52" s="31"/>
      <c r="AS52" s="31"/>
      <c r="AT52" s="31"/>
      <c r="AU52" s="31"/>
      <c r="AV52" s="31"/>
    </row>
    <row r="53" spans="2:48" ht="64.5" customHeight="1" x14ac:dyDescent="0.25">
      <c r="B53" s="24">
        <v>45412</v>
      </c>
      <c r="C53" s="18">
        <f>_xlfn.XLOOKUP(B53,'Data&amp;Parsing'!$Q:$Q,'Data&amp;Parsing'!$V:$V,"",0)</f>
        <v>0.14024886307517165</v>
      </c>
      <c r="D53" s="42">
        <f>_xlfn.XLOOKUP(B53,'Data&amp;Parsing'!$Q:$Q,'Data&amp;Parsing'!$W:$W,"",0)</f>
        <v>8.207158290876336E-2</v>
      </c>
      <c r="E53" s="26">
        <f>_xlfn.XLOOKUP($B53,'Data&amp;Parsing'!$Q:$Q,'Data&amp;Parsing'!$O:$O,"",0)</f>
        <v>45383</v>
      </c>
      <c r="F53" s="19" t="str">
        <f t="shared" si="0"/>
        <v>$28.87
$25.08</v>
      </c>
      <c r="G53" s="26">
        <f>_xlfn.XLOOKUP($B53,'Data&amp;Parsing'!$Q:$Q,'Data&amp;Parsing'!$P:$P,"",0)</f>
        <v>45411</v>
      </c>
      <c r="H53" s="30" cm="1">
        <f t="array" ref="H53:AJ53">TRANSPOSE(_xlfn.SORTBY(_xlfn._xlws.FILTER('Data&amp;Parsing'!$I:$I,('Data&amp;Parsing'!$D:$D&gt;=$E53)*('Data&amp;Parsing'!$D:$D&lt;=$G53),""),_xlfn.SEQUENCE(ROWS(_xlfn._xlws.FILTER('Data&amp;Parsing'!$I:$I,('Data&amp;Parsing'!$D:$D&gt;=$E53)*('Data&amp;Parsing'!$D:$D&lt;=$G53),""))),-1))</f>
        <v>25.084199999999999</v>
      </c>
      <c r="I53" s="31">
        <v>26.141100000000002</v>
      </c>
      <c r="J53" s="31">
        <v>27.182200000000002</v>
      </c>
      <c r="K53" s="31">
        <v>26.914100000000001</v>
      </c>
      <c r="L53" s="31">
        <v>27.4757</v>
      </c>
      <c r="M53" s="31">
        <v>27.4757</v>
      </c>
      <c r="N53" s="31">
        <v>27.4757</v>
      </c>
      <c r="O53" s="31">
        <v>27.8505</v>
      </c>
      <c r="P53" s="31">
        <v>28.152000000000001</v>
      </c>
      <c r="Q53" s="31">
        <v>27.9481</v>
      </c>
      <c r="R53" s="31">
        <v>28.4437</v>
      </c>
      <c r="S53" s="31">
        <v>27.877300000000002</v>
      </c>
      <c r="T53" s="31">
        <v>27.877300000000002</v>
      </c>
      <c r="U53" s="31">
        <v>27.877300000000002</v>
      </c>
      <c r="V53" s="31">
        <v>28.872</v>
      </c>
      <c r="W53" s="31">
        <v>28.106999999999999</v>
      </c>
      <c r="X53" s="31">
        <v>28.223299999999998</v>
      </c>
      <c r="Y53" s="31">
        <v>28.244599999999998</v>
      </c>
      <c r="Z53" s="31">
        <v>28.689</v>
      </c>
      <c r="AA53" s="31">
        <v>28.689</v>
      </c>
      <c r="AB53" s="31">
        <v>28.689</v>
      </c>
      <c r="AC53" s="31">
        <v>27.1965</v>
      </c>
      <c r="AD53" s="31">
        <v>27.306799999999999</v>
      </c>
      <c r="AE53" s="31">
        <v>27.162600000000001</v>
      </c>
      <c r="AF53" s="31">
        <v>27.434000000000001</v>
      </c>
      <c r="AG53" s="31">
        <v>27.2058</v>
      </c>
      <c r="AH53" s="31">
        <v>27.2058</v>
      </c>
      <c r="AI53" s="31">
        <v>27.2058</v>
      </c>
      <c r="AJ53" s="31">
        <v>27.142900000000001</v>
      </c>
      <c r="AK53" s="31"/>
      <c r="AL53" s="31"/>
      <c r="AM53" s="31"/>
      <c r="AN53" s="31"/>
      <c r="AO53" s="31"/>
      <c r="AP53" s="31"/>
      <c r="AQ53" s="31"/>
      <c r="AR53" s="31"/>
      <c r="AS53" s="31"/>
      <c r="AT53" s="31"/>
      <c r="AU53" s="31"/>
      <c r="AV53" s="31"/>
    </row>
    <row r="54" spans="2:48" ht="64.5" customHeight="1" x14ac:dyDescent="0.25">
      <c r="B54" s="24">
        <v>44104</v>
      </c>
      <c r="C54" s="18">
        <f>_xlfn.XLOOKUP(B54,'Data&amp;Parsing'!$Q:$Q,'Data&amp;Parsing'!$V:$V,"",0)</f>
        <v>0.13620606840769159</v>
      </c>
      <c r="D54" s="42">
        <f>_xlfn.XLOOKUP(B54,'Data&amp;Parsing'!$Q:$Q,'Data&amp;Parsing'!$W:$W,"",0)</f>
        <v>-0.15779232328981541</v>
      </c>
      <c r="E54" s="26">
        <f>_xlfn.XLOOKUP($B54,'Data&amp;Parsing'!$Q:$Q,'Data&amp;Parsing'!$O:$O,"",0)</f>
        <v>44075</v>
      </c>
      <c r="F54" s="19" t="str">
        <f t="shared" si="0"/>
        <v>$28.11
$22.78</v>
      </c>
      <c r="G54" s="26">
        <f>_xlfn.XLOOKUP($B54,'Data&amp;Parsing'!$Q:$Q,'Data&amp;Parsing'!$P:$P,"",0)</f>
        <v>44102</v>
      </c>
      <c r="H54" s="30" cm="1">
        <f t="array" ref="H54:AI54">TRANSPOSE(_xlfn.SORTBY(_xlfn._xlws.FILTER('Data&amp;Parsing'!$I:$I,('Data&amp;Parsing'!$D:$D&gt;=$E54)*('Data&amp;Parsing'!$D:$D&lt;=$G54),""),_xlfn.SEQUENCE(ROWS(_xlfn._xlws.FILTER('Data&amp;Parsing'!$I:$I,('Data&amp;Parsing'!$D:$D&gt;=$E54)*('Data&amp;Parsing'!$D:$D&lt;=$G54),""))),-1))</f>
        <v>28.111000000000001</v>
      </c>
      <c r="I54" s="31">
        <v>27.447500000000002</v>
      </c>
      <c r="J54" s="31">
        <v>26.585999999999999</v>
      </c>
      <c r="K54" s="31">
        <v>26.910499999999999</v>
      </c>
      <c r="L54" s="31">
        <v>26.910499999999999</v>
      </c>
      <c r="M54" s="31">
        <v>26.910499999999999</v>
      </c>
      <c r="N54" s="31">
        <v>26.8322</v>
      </c>
      <c r="O54" s="31">
        <v>26.670500000000001</v>
      </c>
      <c r="P54" s="31">
        <v>26.979800000000001</v>
      </c>
      <c r="Q54" s="31">
        <v>26.877099999999999</v>
      </c>
      <c r="R54" s="31">
        <v>26.73</v>
      </c>
      <c r="S54" s="31">
        <v>26.73</v>
      </c>
      <c r="T54" s="31">
        <v>26.73</v>
      </c>
      <c r="U54" s="31">
        <v>27.123100000000001</v>
      </c>
      <c r="V54" s="31">
        <v>27.138000000000002</v>
      </c>
      <c r="W54" s="31">
        <v>27.159500000000001</v>
      </c>
      <c r="X54" s="31">
        <v>27.0364</v>
      </c>
      <c r="Y54" s="31">
        <v>26.784500000000001</v>
      </c>
      <c r="Z54" s="31">
        <v>26.784500000000001</v>
      </c>
      <c r="AA54" s="31">
        <v>26.784500000000001</v>
      </c>
      <c r="AB54" s="31">
        <v>24.715599999999998</v>
      </c>
      <c r="AC54" s="31">
        <v>24.399000000000001</v>
      </c>
      <c r="AD54" s="31">
        <v>22.778400000000001</v>
      </c>
      <c r="AE54" s="31">
        <v>23.147500000000001</v>
      </c>
      <c r="AF54" s="31">
        <v>22.888500000000001</v>
      </c>
      <c r="AG54" s="31">
        <v>22.888500000000001</v>
      </c>
      <c r="AH54" s="31">
        <v>22.888500000000001</v>
      </c>
      <c r="AI54" s="31">
        <v>23.6753</v>
      </c>
      <c r="AJ54" s="31"/>
      <c r="AK54" s="31"/>
      <c r="AL54" s="31"/>
      <c r="AM54" s="31"/>
      <c r="AN54" s="31"/>
      <c r="AO54" s="31"/>
      <c r="AP54" s="31"/>
      <c r="AQ54" s="31"/>
      <c r="AR54" s="31"/>
      <c r="AS54" s="31"/>
      <c r="AT54" s="31"/>
      <c r="AU54" s="31"/>
      <c r="AV54" s="31"/>
    </row>
    <row r="55" spans="2:48" ht="64.5" customHeight="1" x14ac:dyDescent="0.25">
      <c r="B55" s="24">
        <v>44500</v>
      </c>
      <c r="C55" s="18">
        <f>_xlfn.XLOOKUP(B55,'Data&amp;Parsing'!$Q:$Q,'Data&amp;Parsing'!$V:$V,"",0)</f>
        <v>0.13441276063389609</v>
      </c>
      <c r="D55" s="42">
        <f>_xlfn.XLOOKUP(B55,'Data&amp;Parsing'!$Q:$Q,'Data&amp;Parsing'!$W:$W,"",0)</f>
        <v>0.10991929717029321</v>
      </c>
      <c r="E55" s="26">
        <f>_xlfn.XLOOKUP($B55,'Data&amp;Parsing'!$Q:$Q,'Data&amp;Parsing'!$O:$O,"",0)</f>
        <v>44468</v>
      </c>
      <c r="F55" s="19" t="str">
        <f t="shared" si="0"/>
        <v>$24.57
$21.54</v>
      </c>
      <c r="G55" s="26">
        <f>_xlfn.XLOOKUP($B55,'Data&amp;Parsing'!$Q:$Q,'Data&amp;Parsing'!$P:$P,"",0)</f>
        <v>44500</v>
      </c>
      <c r="H55" s="30" cm="1">
        <f t="array" ref="H55:AN55">TRANSPOSE(_xlfn.SORTBY(_xlfn._xlws.FILTER('Data&amp;Parsing'!$I:$I,('Data&amp;Parsing'!$D:$D&gt;=$E55)*('Data&amp;Parsing'!$D:$D&lt;=$G55),""),_xlfn.SEQUENCE(ROWS(_xlfn._xlws.FILTER('Data&amp;Parsing'!$I:$I,('Data&amp;Parsing'!$D:$D&gt;=$E55)*('Data&amp;Parsing'!$D:$D&lt;=$G55),""))),-1))</f>
        <v>21.535799999999998</v>
      </c>
      <c r="I55" s="31">
        <v>22.170999999999999</v>
      </c>
      <c r="J55" s="31">
        <v>22.538499999999999</v>
      </c>
      <c r="K55" s="31">
        <v>22.538499999999999</v>
      </c>
      <c r="L55" s="31">
        <v>22.538499999999999</v>
      </c>
      <c r="M55" s="31">
        <v>22.681799999999999</v>
      </c>
      <c r="N55" s="31">
        <v>22.632400000000001</v>
      </c>
      <c r="O55" s="31">
        <v>22.6251</v>
      </c>
      <c r="P55" s="31">
        <v>22.602499999999999</v>
      </c>
      <c r="Q55" s="31">
        <v>22.6768</v>
      </c>
      <c r="R55" s="31">
        <v>22.6768</v>
      </c>
      <c r="S55" s="31">
        <v>22.6768</v>
      </c>
      <c r="T55" s="31">
        <v>22.582000000000001</v>
      </c>
      <c r="U55" s="31">
        <v>22.562899999999999</v>
      </c>
      <c r="V55" s="31">
        <v>23.093</v>
      </c>
      <c r="W55" s="31">
        <v>23.519500000000001</v>
      </c>
      <c r="X55" s="31">
        <v>23.309799999999999</v>
      </c>
      <c r="Y55" s="31">
        <v>23.309799999999999</v>
      </c>
      <c r="Z55" s="31">
        <v>23.309799999999999</v>
      </c>
      <c r="AA55" s="31">
        <v>23.193300000000001</v>
      </c>
      <c r="AB55" s="31">
        <v>23.667000000000002</v>
      </c>
      <c r="AC55" s="31">
        <v>24.292000000000002</v>
      </c>
      <c r="AD55" s="31">
        <v>24.155999999999999</v>
      </c>
      <c r="AE55" s="31">
        <v>24.3233</v>
      </c>
      <c r="AF55" s="31">
        <v>24.3233</v>
      </c>
      <c r="AG55" s="31">
        <v>24.3233</v>
      </c>
      <c r="AH55" s="31">
        <v>24.569700000000001</v>
      </c>
      <c r="AI55" s="31">
        <v>24.157499999999999</v>
      </c>
      <c r="AJ55" s="31">
        <v>24.063800000000001</v>
      </c>
      <c r="AK55" s="31">
        <v>24.079000000000001</v>
      </c>
      <c r="AL55" s="31">
        <v>23.902999999999999</v>
      </c>
      <c r="AM55" s="31">
        <v>23.902999999999999</v>
      </c>
      <c r="AN55" s="31">
        <v>23.902999999999999</v>
      </c>
      <c r="AO55" s="31"/>
      <c r="AP55" s="31"/>
      <c r="AQ55" s="31"/>
      <c r="AR55" s="31"/>
      <c r="AS55" s="31"/>
      <c r="AT55" s="31"/>
      <c r="AU55" s="31"/>
      <c r="AV55" s="31"/>
    </row>
    <row r="56" spans="2:48" ht="64.5" customHeight="1" x14ac:dyDescent="0.25">
      <c r="B56" s="24">
        <v>43830</v>
      </c>
      <c r="C56" s="18">
        <f>_xlfn.XLOOKUP(B56,'Data&amp;Parsing'!$Q:$Q,'Data&amp;Parsing'!$V:$V,"",0)</f>
        <v>0.13073992298047171</v>
      </c>
      <c r="D56" s="42">
        <f>_xlfn.XLOOKUP(B56,'Data&amp;Parsing'!$Q:$Q,'Data&amp;Parsing'!$W:$W,"",0)</f>
        <v>4.828537874339392E-2</v>
      </c>
      <c r="E56" s="26">
        <f>_xlfn.XLOOKUP($B56,'Data&amp;Parsing'!$Q:$Q,'Data&amp;Parsing'!$O:$O,"",0)</f>
        <v>43800</v>
      </c>
      <c r="F56" s="19" t="str">
        <f t="shared" si="0"/>
        <v>$17.93
$16.58</v>
      </c>
      <c r="G56" s="26">
        <f>_xlfn.XLOOKUP($B56,'Data&amp;Parsing'!$Q:$Q,'Data&amp;Parsing'!$P:$P,"",0)</f>
        <v>43830</v>
      </c>
      <c r="H56" s="30" cm="1">
        <f t="array" ref="H56:AL56">TRANSPOSE(_xlfn.SORTBY(_xlfn._xlws.FILTER('Data&amp;Parsing'!$I:$I,('Data&amp;Parsing'!$D:$D&gt;=$E56)*('Data&amp;Parsing'!$D:$D&lt;=$G56),""),_xlfn.SEQUENCE(ROWS(_xlfn._xlws.FILTER('Data&amp;Parsing'!$I:$I,('Data&amp;Parsing'!$D:$D&gt;=$E56)*('Data&amp;Parsing'!$D:$D&lt;=$G56),""))),-1))</f>
        <v>17.8523</v>
      </c>
      <c r="I56" s="31">
        <v>17.929200000000002</v>
      </c>
      <c r="J56" s="31">
        <v>17.767499999999998</v>
      </c>
      <c r="K56" s="31">
        <v>17.767499999999998</v>
      </c>
      <c r="L56" s="31">
        <v>17.767499999999998</v>
      </c>
      <c r="M56" s="31">
        <v>17.897600000000001</v>
      </c>
      <c r="N56" s="31">
        <v>17.779</v>
      </c>
      <c r="O56" s="31">
        <v>17.795000000000002</v>
      </c>
      <c r="P56" s="31">
        <v>17.452500000000001</v>
      </c>
      <c r="Q56" s="31">
        <v>17.198399999999999</v>
      </c>
      <c r="R56" s="31">
        <v>17.198399999999999</v>
      </c>
      <c r="S56" s="31">
        <v>17.198399999999999</v>
      </c>
      <c r="T56" s="31">
        <v>17.063700000000001</v>
      </c>
      <c r="U56" s="31">
        <v>17.016500000000001</v>
      </c>
      <c r="V56" s="31">
        <v>17.0105</v>
      </c>
      <c r="W56" s="31">
        <v>17.0395</v>
      </c>
      <c r="X56" s="31">
        <v>16.932600000000001</v>
      </c>
      <c r="Y56" s="31">
        <v>16.932600000000001</v>
      </c>
      <c r="Z56" s="31">
        <v>16.932600000000001</v>
      </c>
      <c r="AA56" s="31">
        <v>16.928699999999999</v>
      </c>
      <c r="AB56" s="31">
        <v>16.8628</v>
      </c>
      <c r="AC56" s="31">
        <v>16.664999999999999</v>
      </c>
      <c r="AD56" s="31">
        <v>16.606300000000001</v>
      </c>
      <c r="AE56" s="31">
        <v>16.576499999999999</v>
      </c>
      <c r="AF56" s="31">
        <v>16.576499999999999</v>
      </c>
      <c r="AG56" s="31">
        <v>16.576499999999999</v>
      </c>
      <c r="AH56" s="31">
        <v>16.9665</v>
      </c>
      <c r="AI56" s="31">
        <v>16.855699999999999</v>
      </c>
      <c r="AJ56" s="31">
        <v>17.173300000000001</v>
      </c>
      <c r="AK56" s="31">
        <v>16.911999999999999</v>
      </c>
      <c r="AL56" s="31">
        <v>17.03</v>
      </c>
      <c r="AM56" s="31"/>
      <c r="AN56" s="31"/>
      <c r="AO56" s="31"/>
      <c r="AP56" s="31"/>
      <c r="AQ56" s="31"/>
      <c r="AR56" s="31"/>
      <c r="AS56" s="31"/>
      <c r="AT56" s="31"/>
      <c r="AU56" s="31"/>
      <c r="AV56" s="31"/>
    </row>
    <row r="57" spans="2:48" ht="64.5" customHeight="1" x14ac:dyDescent="0.25">
      <c r="B57" s="24">
        <v>44316</v>
      </c>
      <c r="C57" s="18">
        <f>_xlfn.XLOOKUP(B57,'Data&amp;Parsing'!$Q:$Q,'Data&amp;Parsing'!$V:$V,"",0)</f>
        <v>0.12263171375270109</v>
      </c>
      <c r="D57" s="42">
        <f>_xlfn.XLOOKUP(B57,'Data&amp;Parsing'!$Q:$Q,'Data&amp;Parsing'!$W:$W,"",0)</f>
        <v>8.6065761382978334E-2</v>
      </c>
      <c r="E57" s="26">
        <f>_xlfn.XLOOKUP($B57,'Data&amp;Parsing'!$Q:$Q,'Data&amp;Parsing'!$O:$O,"",0)</f>
        <v>44285</v>
      </c>
      <c r="F57" s="19" t="str">
        <f t="shared" si="0"/>
        <v>$26.55
$24.03</v>
      </c>
      <c r="G57" s="26">
        <f>_xlfn.XLOOKUP($B57,'Data&amp;Parsing'!$Q:$Q,'Data&amp;Parsing'!$P:$P,"",0)</f>
        <v>44315</v>
      </c>
      <c r="H57" s="30" cm="1">
        <f t="array" ref="H57:AL57">TRANSPOSE(_xlfn.SORTBY(_xlfn._xlws.FILTER('Data&amp;Parsing'!$I:$I,('Data&amp;Parsing'!$D:$D&gt;=$E57)*('Data&amp;Parsing'!$D:$D&lt;=$G57),""),_xlfn.SEQUENCE(ROWS(_xlfn._xlws.FILTER('Data&amp;Parsing'!$I:$I,('Data&amp;Parsing'!$D:$D&gt;=$E57)*('Data&amp;Parsing'!$D:$D&lt;=$G57),""))),-1))</f>
        <v>24.029299999999999</v>
      </c>
      <c r="I57" s="31">
        <v>24.417200000000001</v>
      </c>
      <c r="J57" s="31">
        <v>24.971</v>
      </c>
      <c r="K57" s="31">
        <v>25.009799999999998</v>
      </c>
      <c r="L57" s="31">
        <v>25.009799999999998</v>
      </c>
      <c r="M57" s="31">
        <v>25.009799999999998</v>
      </c>
      <c r="N57" s="31">
        <v>24.879000000000001</v>
      </c>
      <c r="O57" s="31">
        <v>25.1617</v>
      </c>
      <c r="P57" s="31">
        <v>25.148199999999999</v>
      </c>
      <c r="Q57" s="31">
        <v>25.4587</v>
      </c>
      <c r="R57" s="31">
        <v>25.265499999999999</v>
      </c>
      <c r="S57" s="31">
        <v>25.265499999999999</v>
      </c>
      <c r="T57" s="31">
        <v>25.265499999999999</v>
      </c>
      <c r="U57" s="31">
        <v>24.816500000000001</v>
      </c>
      <c r="V57" s="31">
        <v>25.3475</v>
      </c>
      <c r="W57" s="31">
        <v>25.421700000000001</v>
      </c>
      <c r="X57" s="31">
        <v>25.85</v>
      </c>
      <c r="Y57" s="31">
        <v>25.966999999999999</v>
      </c>
      <c r="Z57" s="31">
        <v>25.966999999999999</v>
      </c>
      <c r="AA57" s="31">
        <v>25.966999999999999</v>
      </c>
      <c r="AB57" s="31">
        <v>25.8232</v>
      </c>
      <c r="AC57" s="31">
        <v>25.841000000000001</v>
      </c>
      <c r="AD57" s="31">
        <v>26.553799999999999</v>
      </c>
      <c r="AE57" s="31">
        <v>26.145800000000001</v>
      </c>
      <c r="AF57" s="31">
        <v>26.005400000000002</v>
      </c>
      <c r="AG57" s="31">
        <v>26.005400000000002</v>
      </c>
      <c r="AH57" s="31">
        <v>26.005400000000002</v>
      </c>
      <c r="AI57" s="31">
        <v>26.225000000000001</v>
      </c>
      <c r="AJ57" s="31">
        <v>26.2682</v>
      </c>
      <c r="AK57" s="31">
        <v>26.2028</v>
      </c>
      <c r="AL57" s="31">
        <v>26.0974</v>
      </c>
      <c r="AM57" s="31"/>
      <c r="AN57" s="31"/>
      <c r="AO57" s="31"/>
      <c r="AP57" s="31"/>
      <c r="AQ57" s="31"/>
      <c r="AR57" s="31"/>
      <c r="AS57" s="31"/>
      <c r="AT57" s="31"/>
      <c r="AU57" s="31"/>
      <c r="AV57" s="31"/>
    </row>
    <row r="58" spans="2:48" ht="64.5" customHeight="1" x14ac:dyDescent="0.25">
      <c r="B58" s="24">
        <v>45260</v>
      </c>
      <c r="C58" s="18">
        <f>_xlfn.XLOOKUP(B58,'Data&amp;Parsing'!$Q:$Q,'Data&amp;Parsing'!$V:$V,"",0)</f>
        <v>0.11904083009172393</v>
      </c>
      <c r="D58" s="42">
        <f>_xlfn.XLOOKUP(B58,'Data&amp;Parsing'!$Q:$Q,'Data&amp;Parsing'!$W:$W,"",0)</f>
        <v>7.2446937524908189E-2</v>
      </c>
      <c r="E58" s="26">
        <f>_xlfn.XLOOKUP($B58,'Data&amp;Parsing'!$Q:$Q,'Data&amp;Parsing'!$O:$O,"",0)</f>
        <v>45229</v>
      </c>
      <c r="F58" s="19" t="str">
        <f t="shared" si="0"/>
        <v>$25.03
$22.27</v>
      </c>
      <c r="G58" s="26">
        <f>_xlfn.XLOOKUP($B58,'Data&amp;Parsing'!$Q:$Q,'Data&amp;Parsing'!$P:$P,"",0)</f>
        <v>45258</v>
      </c>
      <c r="H58" s="30" cm="1">
        <f t="array" ref="H58:AK58">TRANSPOSE(_xlfn.SORTBY(_xlfn._xlws.FILTER('Data&amp;Parsing'!$I:$I,('Data&amp;Parsing'!$D:$D&gt;=$E58)*('Data&amp;Parsing'!$D:$D&lt;=$G58),""),_xlfn.SEQUENCE(ROWS(_xlfn._xlws.FILTER('Data&amp;Parsing'!$I:$I,('Data&amp;Parsing'!$D:$D&gt;=$E58)*('Data&amp;Parsing'!$D:$D&lt;=$G58),""))),-1))</f>
        <v>23.335699999999999</v>
      </c>
      <c r="I58" s="31">
        <v>22.845099999999999</v>
      </c>
      <c r="J58" s="31">
        <v>22.948899999999998</v>
      </c>
      <c r="K58" s="31">
        <v>22.7652</v>
      </c>
      <c r="L58" s="31">
        <v>23.214500000000001</v>
      </c>
      <c r="M58" s="31">
        <v>23.214500000000001</v>
      </c>
      <c r="N58" s="31">
        <v>23.214500000000001</v>
      </c>
      <c r="O58" s="31">
        <v>23.026800000000001</v>
      </c>
      <c r="P58" s="31">
        <v>22.635000000000002</v>
      </c>
      <c r="Q58" s="31">
        <v>22.5593</v>
      </c>
      <c r="R58" s="31">
        <v>22.637699999999999</v>
      </c>
      <c r="S58" s="31">
        <v>22.267499999999998</v>
      </c>
      <c r="T58" s="31">
        <v>22.267499999999998</v>
      </c>
      <c r="U58" s="31">
        <v>22.267499999999998</v>
      </c>
      <c r="V58" s="31">
        <v>22.325800000000001</v>
      </c>
      <c r="W58" s="31">
        <v>23.090900000000001</v>
      </c>
      <c r="X58" s="31">
        <v>23.4421</v>
      </c>
      <c r="Y58" s="31">
        <v>23.747199999999999</v>
      </c>
      <c r="Z58" s="31">
        <v>23.718900000000001</v>
      </c>
      <c r="AA58" s="31">
        <v>23.718900000000001</v>
      </c>
      <c r="AB58" s="31">
        <v>23.718900000000001</v>
      </c>
      <c r="AC58" s="31">
        <v>23.4438</v>
      </c>
      <c r="AD58" s="31">
        <v>23.751899999999999</v>
      </c>
      <c r="AE58" s="31">
        <v>23.631599999999999</v>
      </c>
      <c r="AF58" s="31">
        <v>23.6785</v>
      </c>
      <c r="AG58" s="31">
        <v>24.33</v>
      </c>
      <c r="AH58" s="31">
        <v>24.33</v>
      </c>
      <c r="AI58" s="31">
        <v>24.33</v>
      </c>
      <c r="AJ58" s="31">
        <v>24.649000000000001</v>
      </c>
      <c r="AK58" s="31">
        <v>25.026299999999999</v>
      </c>
      <c r="AL58" s="31"/>
      <c r="AM58" s="31"/>
      <c r="AN58" s="31"/>
      <c r="AO58" s="31"/>
      <c r="AP58" s="31"/>
      <c r="AQ58" s="31"/>
      <c r="AR58" s="31"/>
      <c r="AS58" s="31"/>
      <c r="AT58" s="31"/>
      <c r="AU58" s="31"/>
      <c r="AV58" s="31"/>
    </row>
    <row r="59" spans="2:48" ht="64.5" customHeight="1" x14ac:dyDescent="0.25">
      <c r="B59" s="24">
        <v>45869</v>
      </c>
      <c r="C59" s="18">
        <f>_xlfn.XLOOKUP(B59,'Data&amp;Parsing'!$Q:$Q,'Data&amp;Parsing'!$V:$V,"",0)</f>
        <v>0.10843122081053458</v>
      </c>
      <c r="D59" s="42">
        <f>_xlfn.XLOOKUP(B59,'Data&amp;Parsing'!$Q:$Q,'Data&amp;Parsing'!$W:$W,"",0)</f>
        <v>5.8117830814136968E-2</v>
      </c>
      <c r="E59" s="26">
        <f>_xlfn.XLOOKUP($B59,'Data&amp;Parsing'!$Q:$Q,'Data&amp;Parsing'!$O:$O,"",0)</f>
        <v>45838</v>
      </c>
      <c r="F59" s="19" t="str">
        <f t="shared" si="0"/>
        <v>$39.29
$36.04</v>
      </c>
      <c r="G59" s="26">
        <f>_xlfn.XLOOKUP($B59,'Data&amp;Parsing'!$Q:$Q,'Data&amp;Parsing'!$P:$P,"",0)</f>
        <v>45867</v>
      </c>
      <c r="H59" s="30" cm="1">
        <f t="array" ref="H59:AK59">TRANSPOSE(_xlfn.SORTBY(_xlfn._xlws.FILTER('Data&amp;Parsing'!$I:$I,('Data&amp;Parsing'!$D:$D&gt;=$E59)*('Data&amp;Parsing'!$D:$D&lt;=$G59),""),_xlfn.SEQUENCE(ROWS(_xlfn._xlws.FILTER('Data&amp;Parsing'!$I:$I,('Data&amp;Parsing'!$D:$D&gt;=$E59)*('Data&amp;Parsing'!$D:$D&lt;=$G59),""))),-1))</f>
        <v>36.109400000000001</v>
      </c>
      <c r="I59" s="31">
        <v>36.036000000000001</v>
      </c>
      <c r="J59" s="31">
        <v>36.551499999999997</v>
      </c>
      <c r="K59" s="31">
        <v>36.841900000000003</v>
      </c>
      <c r="L59" s="31">
        <v>36.9313</v>
      </c>
      <c r="M59" s="31">
        <v>36.9313</v>
      </c>
      <c r="N59" s="31">
        <v>36.9313</v>
      </c>
      <c r="O59" s="31">
        <v>36.768999999999998</v>
      </c>
      <c r="P59" s="31">
        <v>36.762300000000003</v>
      </c>
      <c r="Q59" s="31">
        <v>36.3889</v>
      </c>
      <c r="R59" s="31">
        <v>37.002800000000001</v>
      </c>
      <c r="S59" s="31">
        <v>38.415399999999998</v>
      </c>
      <c r="T59" s="31">
        <v>38.415399999999998</v>
      </c>
      <c r="U59" s="31">
        <v>38.415399999999998</v>
      </c>
      <c r="V59" s="31">
        <v>38.1374</v>
      </c>
      <c r="W59" s="31">
        <v>37.706499999999998</v>
      </c>
      <c r="X59" s="31">
        <v>37.9101</v>
      </c>
      <c r="Y59" s="31">
        <v>38.142299999999999</v>
      </c>
      <c r="Z59" s="31">
        <v>38.174999999999997</v>
      </c>
      <c r="AA59" s="31">
        <v>38.174999999999997</v>
      </c>
      <c r="AB59" s="31">
        <v>38.174999999999997</v>
      </c>
      <c r="AC59" s="31">
        <v>38.930199999999999</v>
      </c>
      <c r="AD59" s="31">
        <v>39.292499999999997</v>
      </c>
      <c r="AE59" s="31">
        <v>39.265599999999999</v>
      </c>
      <c r="AF59" s="31">
        <v>39.067999999999998</v>
      </c>
      <c r="AG59" s="31">
        <v>38.159999999999997</v>
      </c>
      <c r="AH59" s="31">
        <v>38.159999999999997</v>
      </c>
      <c r="AI59" s="31">
        <v>38.159999999999997</v>
      </c>
      <c r="AJ59" s="31">
        <v>38.168700000000001</v>
      </c>
      <c r="AK59" s="31">
        <v>38.207999999999998</v>
      </c>
      <c r="AL59" s="31"/>
      <c r="AM59" s="31"/>
      <c r="AN59" s="31"/>
      <c r="AO59" s="31"/>
      <c r="AP59" s="31"/>
      <c r="AQ59" s="31"/>
      <c r="AR59" s="31"/>
      <c r="AS59" s="31"/>
      <c r="AT59" s="31"/>
      <c r="AU59" s="31"/>
      <c r="AV59" s="31"/>
    </row>
    <row r="60" spans="2:48" ht="64.5" customHeight="1" x14ac:dyDescent="0.25">
      <c r="B60" s="24">
        <v>45473</v>
      </c>
      <c r="C60" s="18">
        <f>_xlfn.XLOOKUP(B60,'Data&amp;Parsing'!$Q:$Q,'Data&amp;Parsing'!$V:$V,"",0)</f>
        <v>0.10500093116635305</v>
      </c>
      <c r="D60" s="42">
        <f>_xlfn.XLOOKUP(B60,'Data&amp;Parsing'!$Q:$Q,'Data&amp;Parsing'!$W:$W,"",0)</f>
        <v>-7.0631183195822123E-2</v>
      </c>
      <c r="E60" s="26">
        <f>_xlfn.XLOOKUP($B60,'Data&amp;Parsing'!$Q:$Q,'Data&amp;Parsing'!$O:$O,"",0)</f>
        <v>45442</v>
      </c>
      <c r="F60" s="19" t="str">
        <f t="shared" si="0"/>
        <v>$31.33
$28.77</v>
      </c>
      <c r="G60" s="26">
        <f>_xlfn.XLOOKUP($B60,'Data&amp;Parsing'!$Q:$Q,'Data&amp;Parsing'!$P:$P,"",0)</f>
        <v>45470</v>
      </c>
      <c r="H60" s="30" cm="1">
        <f t="array" ref="H60:AJ60">TRANSPOSE(_xlfn.SORTBY(_xlfn._xlws.FILTER('Data&amp;Parsing'!$I:$I,('Data&amp;Parsing'!$D:$D&gt;=$E60)*('Data&amp;Parsing'!$D:$D&lt;=$G60),""),_xlfn.SEQUENCE(ROWS(_xlfn._xlws.FILTER('Data&amp;Parsing'!$I:$I,('Data&amp;Parsing'!$D:$D&gt;=$E60)*('Data&amp;Parsing'!$D:$D&lt;=$G60),""))),-1))</f>
        <v>28.971399999999999</v>
      </c>
      <c r="I60" s="31">
        <v>28.773</v>
      </c>
      <c r="J60" s="31">
        <v>28.911000000000001</v>
      </c>
      <c r="K60" s="31">
        <v>29.5806</v>
      </c>
      <c r="L60" s="31">
        <v>29.554200000000002</v>
      </c>
      <c r="M60" s="31">
        <v>29.554200000000002</v>
      </c>
      <c r="N60" s="31">
        <v>29.554200000000002</v>
      </c>
      <c r="O60" s="31">
        <v>30.744599999999998</v>
      </c>
      <c r="P60" s="31">
        <v>29.788699999999999</v>
      </c>
      <c r="Q60" s="31">
        <v>29.536000000000001</v>
      </c>
      <c r="R60" s="31">
        <v>29.4651</v>
      </c>
      <c r="S60" s="31">
        <v>29.554500000000001</v>
      </c>
      <c r="T60" s="31">
        <v>29.554500000000001</v>
      </c>
      <c r="U60" s="31">
        <v>29.554500000000001</v>
      </c>
      <c r="V60" s="31">
        <v>28.966799999999999</v>
      </c>
      <c r="W60" s="31">
        <v>29.725999999999999</v>
      </c>
      <c r="X60" s="31">
        <v>29.276800000000001</v>
      </c>
      <c r="Y60" s="31">
        <v>29.745000000000001</v>
      </c>
      <c r="Z60" s="31">
        <v>29.152999999999999</v>
      </c>
      <c r="AA60" s="31">
        <v>29.152999999999999</v>
      </c>
      <c r="AB60" s="31">
        <v>29.152999999999999</v>
      </c>
      <c r="AC60" s="31">
        <v>31.324999999999999</v>
      </c>
      <c r="AD60" s="31">
        <v>30.011800000000001</v>
      </c>
      <c r="AE60" s="31">
        <v>29.497699999999998</v>
      </c>
      <c r="AF60" s="31">
        <v>30.7347</v>
      </c>
      <c r="AG60" s="31">
        <v>30.408300000000001</v>
      </c>
      <c r="AH60" s="31">
        <v>30.408300000000001</v>
      </c>
      <c r="AI60" s="31">
        <v>30.408300000000001</v>
      </c>
      <c r="AJ60" s="31">
        <v>31.173200000000001</v>
      </c>
      <c r="AK60" s="31"/>
      <c r="AL60" s="31"/>
      <c r="AM60" s="31"/>
      <c r="AN60" s="31"/>
      <c r="AO60" s="31"/>
      <c r="AP60" s="31"/>
      <c r="AQ60" s="31"/>
      <c r="AR60" s="31"/>
      <c r="AS60" s="31"/>
      <c r="AT60" s="31"/>
      <c r="AU60" s="31"/>
      <c r="AV60" s="31"/>
    </row>
    <row r="61" spans="2:48" ht="64.5" customHeight="1" x14ac:dyDescent="0.25">
      <c r="B61" s="24">
        <v>43677</v>
      </c>
      <c r="C61" s="18">
        <f>_xlfn.XLOOKUP(B61,'Data&amp;Parsing'!$Q:$Q,'Data&amp;Parsing'!$V:$V,"",0)</f>
        <v>0.10339957781714131</v>
      </c>
      <c r="D61" s="42">
        <f>_xlfn.XLOOKUP(B61,'Data&amp;Parsing'!$Q:$Q,'Data&amp;Parsing'!$W:$W,"",0)</f>
        <v>7.391878507758351E-2</v>
      </c>
      <c r="E61" s="26">
        <f>_xlfn.XLOOKUP($B61,'Data&amp;Parsing'!$Q:$Q,'Data&amp;Parsing'!$O:$O,"",0)</f>
        <v>43647</v>
      </c>
      <c r="F61" s="19" t="str">
        <f t="shared" si="0"/>
        <v>$16.60
$15.00</v>
      </c>
      <c r="G61" s="26">
        <f>_xlfn.XLOOKUP($B61,'Data&amp;Parsing'!$Q:$Q,'Data&amp;Parsing'!$P:$P,"",0)</f>
        <v>43677</v>
      </c>
      <c r="H61" s="30" cm="1">
        <f t="array" ref="H61:AL61">TRANSPOSE(_xlfn.SORTBY(_xlfn._xlws.FILTER('Data&amp;Parsing'!$I:$I,('Data&amp;Parsing'!$D:$D&gt;=$E61)*('Data&amp;Parsing'!$D:$D&lt;=$G61),""),_xlfn.SEQUENCE(ROWS(_xlfn._xlws.FILTER('Data&amp;Parsing'!$I:$I,('Data&amp;Parsing'!$D:$D&gt;=$E61)*('Data&amp;Parsing'!$D:$D&lt;=$G61),""))),-1))</f>
        <v>15.145</v>
      </c>
      <c r="I61" s="31">
        <v>15.3165</v>
      </c>
      <c r="J61" s="31">
        <v>15.305</v>
      </c>
      <c r="K61" s="31">
        <v>15.287100000000001</v>
      </c>
      <c r="L61" s="31">
        <v>14.998799999999999</v>
      </c>
      <c r="M61" s="31">
        <v>14.998799999999999</v>
      </c>
      <c r="N61" s="31">
        <v>14.998799999999999</v>
      </c>
      <c r="O61" s="31">
        <v>15.032</v>
      </c>
      <c r="P61" s="31">
        <v>15.106999999999999</v>
      </c>
      <c r="Q61" s="31">
        <v>15.241199999999999</v>
      </c>
      <c r="R61" s="31">
        <v>15.122</v>
      </c>
      <c r="S61" s="31">
        <v>15.219200000000001</v>
      </c>
      <c r="T61" s="31">
        <v>15.219200000000001</v>
      </c>
      <c r="U61" s="31">
        <v>15.219200000000001</v>
      </c>
      <c r="V61" s="31">
        <v>15.383699999999999</v>
      </c>
      <c r="W61" s="31">
        <v>15.558999999999999</v>
      </c>
      <c r="X61" s="31">
        <v>15.968</v>
      </c>
      <c r="Y61" s="31">
        <v>16.350000000000001</v>
      </c>
      <c r="Z61" s="31">
        <v>16.198799999999999</v>
      </c>
      <c r="AA61" s="31">
        <v>16.198799999999999</v>
      </c>
      <c r="AB61" s="31">
        <v>16.198799999999999</v>
      </c>
      <c r="AC61" s="31">
        <v>16.363199999999999</v>
      </c>
      <c r="AD61" s="31">
        <v>16.405000000000001</v>
      </c>
      <c r="AE61" s="31">
        <v>16.602</v>
      </c>
      <c r="AF61" s="31">
        <v>16.411999999999999</v>
      </c>
      <c r="AG61" s="31">
        <v>16.398900000000001</v>
      </c>
      <c r="AH61" s="31">
        <v>16.398900000000001</v>
      </c>
      <c r="AI61" s="31">
        <v>16.398900000000001</v>
      </c>
      <c r="AJ61" s="31">
        <v>16.458500000000001</v>
      </c>
      <c r="AK61" s="31">
        <v>16.569500000000001</v>
      </c>
      <c r="AL61" s="31">
        <v>16.264500000000002</v>
      </c>
      <c r="AM61" s="31"/>
      <c r="AN61" s="31"/>
      <c r="AO61" s="31"/>
      <c r="AP61" s="31"/>
      <c r="AQ61" s="31"/>
      <c r="AR61" s="31"/>
      <c r="AS61" s="31"/>
      <c r="AT61" s="31"/>
      <c r="AU61" s="31"/>
      <c r="AV61" s="31"/>
    </row>
    <row r="62" spans="2:48" ht="64.5" customHeight="1" x14ac:dyDescent="0.25">
      <c r="B62" s="24">
        <v>44439</v>
      </c>
      <c r="C62" s="18">
        <f>_xlfn.XLOOKUP(B62,'Data&amp;Parsing'!$Q:$Q,'Data&amp;Parsing'!$V:$V,"",0)</f>
        <v>0.1016149280328258</v>
      </c>
      <c r="D62" s="42">
        <f>_xlfn.XLOOKUP(B62,'Data&amp;Parsing'!$Q:$Q,'Data&amp;Parsing'!$W:$W,"",0)</f>
        <v>-5.8327846235851091E-2</v>
      </c>
      <c r="E62" s="26">
        <f>_xlfn.XLOOKUP($B62,'Data&amp;Parsing'!$Q:$Q,'Data&amp;Parsing'!$O:$O,"",0)</f>
        <v>44406</v>
      </c>
      <c r="F62" s="19" t="str">
        <f t="shared" si="0"/>
        <v>$25.52
$23.03</v>
      </c>
      <c r="G62" s="26">
        <f>_xlfn.XLOOKUP($B62,'Data&amp;Parsing'!$Q:$Q,'Data&amp;Parsing'!$P:$P,"",0)</f>
        <v>44437</v>
      </c>
      <c r="H62" s="30" cm="1">
        <f t="array" ref="H62:AM62">TRANSPOSE(_xlfn.SORTBY(_xlfn._xlws.FILTER('Data&amp;Parsing'!$I:$I,('Data&amp;Parsing'!$D:$D&gt;=$E62)*('Data&amp;Parsing'!$D:$D&lt;=$G62),""),_xlfn.SEQUENCE(ROWS(_xlfn._xlws.FILTER('Data&amp;Parsing'!$I:$I,('Data&amp;Parsing'!$D:$D&gt;=$E62)*('Data&amp;Parsing'!$D:$D&lt;=$G62),""))),-1))</f>
        <v>24.026199999999999</v>
      </c>
      <c r="I62" s="31">
        <v>24.026199999999999</v>
      </c>
      <c r="J62" s="31">
        <v>24.026199999999999</v>
      </c>
      <c r="K62" s="31">
        <v>23.564499999999999</v>
      </c>
      <c r="L62" s="31">
        <v>23.841000000000001</v>
      </c>
      <c r="M62" s="31">
        <v>23.860600000000002</v>
      </c>
      <c r="N62" s="31">
        <v>23.6267</v>
      </c>
      <c r="O62" s="31">
        <v>23.025500000000001</v>
      </c>
      <c r="P62" s="31">
        <v>23.025500000000001</v>
      </c>
      <c r="Q62" s="31">
        <v>23.025500000000001</v>
      </c>
      <c r="R62" s="31">
        <v>23.2515</v>
      </c>
      <c r="S62" s="31">
        <v>23.509</v>
      </c>
      <c r="T62" s="31">
        <v>23.659199999999998</v>
      </c>
      <c r="U62" s="31">
        <v>23.841000000000001</v>
      </c>
      <c r="V62" s="31">
        <v>23.749300000000002</v>
      </c>
      <c r="W62" s="31">
        <v>23.749300000000002</v>
      </c>
      <c r="X62" s="31">
        <v>23.749300000000002</v>
      </c>
      <c r="Y62" s="31">
        <v>23.180499999999999</v>
      </c>
      <c r="Z62" s="31">
        <v>23.546500000000002</v>
      </c>
      <c r="AA62" s="31">
        <v>23.3416</v>
      </c>
      <c r="AB62" s="31">
        <v>23.449000000000002</v>
      </c>
      <c r="AC62" s="31">
        <v>24.330500000000001</v>
      </c>
      <c r="AD62" s="31">
        <v>24.330500000000001</v>
      </c>
      <c r="AE62" s="31">
        <v>24.330500000000001</v>
      </c>
      <c r="AF62" s="31">
        <v>25.158100000000001</v>
      </c>
      <c r="AG62" s="31">
        <v>25.3812</v>
      </c>
      <c r="AH62" s="31">
        <v>25.523299999999999</v>
      </c>
      <c r="AI62" s="31">
        <v>25.409700000000001</v>
      </c>
      <c r="AJ62" s="31">
        <v>25.491199999999999</v>
      </c>
      <c r="AK62" s="31">
        <v>25.491199999999999</v>
      </c>
      <c r="AL62" s="31">
        <v>25.491199999999999</v>
      </c>
      <c r="AM62" s="31">
        <v>25.514399999999998</v>
      </c>
      <c r="AN62" s="31"/>
      <c r="AO62" s="31"/>
      <c r="AP62" s="31"/>
      <c r="AQ62" s="31"/>
      <c r="AR62" s="31"/>
      <c r="AS62" s="31"/>
      <c r="AT62" s="31"/>
      <c r="AU62" s="31"/>
      <c r="AV62" s="31"/>
    </row>
    <row r="63" spans="2:48" ht="64.5" customHeight="1" x14ac:dyDescent="0.25">
      <c r="B63" s="24">
        <v>45838</v>
      </c>
      <c r="C63" s="18">
        <f>_xlfn.XLOOKUP(B63,'Data&amp;Parsing'!$Q:$Q,'Data&amp;Parsing'!$V:$V,"",0)</f>
        <v>0.10138023115818243</v>
      </c>
      <c r="D63" s="42">
        <f>_xlfn.XLOOKUP(B63,'Data&amp;Parsing'!$Q:$Q,'Data&amp;Parsing'!$W:$W,"",0)</f>
        <v>8.0191000984417407E-2</v>
      </c>
      <c r="E63" s="26">
        <f>_xlfn.XLOOKUP($B63,'Data&amp;Parsing'!$Q:$Q,'Data&amp;Parsing'!$O:$O,"",0)</f>
        <v>45806</v>
      </c>
      <c r="F63" s="19" t="str">
        <f t="shared" si="0"/>
        <v>$37.11
$32.98</v>
      </c>
      <c r="G63" s="26">
        <f>_xlfn.XLOOKUP($B63,'Data&amp;Parsing'!$Q:$Q,'Data&amp;Parsing'!$P:$P,"",0)</f>
        <v>45837</v>
      </c>
      <c r="H63" s="30" cm="1">
        <f t="array" ref="H63:AM63">TRANSPOSE(_xlfn.SORTBY(_xlfn._xlws.FILTER('Data&amp;Parsing'!$I:$I,('Data&amp;Parsing'!$D:$D&gt;=$E63)*('Data&amp;Parsing'!$D:$D&lt;=$G63),""),_xlfn.SEQUENCE(ROWS(_xlfn._xlws.FILTER('Data&amp;Parsing'!$I:$I,('Data&amp;Parsing'!$D:$D&gt;=$E63)*('Data&amp;Parsing'!$D:$D&lt;=$G63),""))),-1))</f>
        <v>33.319200000000002</v>
      </c>
      <c r="I63" s="31">
        <v>32.983199999999997</v>
      </c>
      <c r="J63" s="31">
        <v>32.983199999999997</v>
      </c>
      <c r="K63" s="31">
        <v>32.983199999999997</v>
      </c>
      <c r="L63" s="31">
        <v>34.761499999999998</v>
      </c>
      <c r="M63" s="31">
        <v>34.517600000000002</v>
      </c>
      <c r="N63" s="31">
        <v>34.5045</v>
      </c>
      <c r="O63" s="31">
        <v>35.651000000000003</v>
      </c>
      <c r="P63" s="31">
        <v>35.977699999999999</v>
      </c>
      <c r="Q63" s="31">
        <v>35.977699999999999</v>
      </c>
      <c r="R63" s="31">
        <v>35.977699999999999</v>
      </c>
      <c r="S63" s="31">
        <v>36.758400000000002</v>
      </c>
      <c r="T63" s="31">
        <v>36.534999999999997</v>
      </c>
      <c r="U63" s="31">
        <v>36.2547</v>
      </c>
      <c r="V63" s="31">
        <v>36.342199999999998</v>
      </c>
      <c r="W63" s="31">
        <v>36.302900000000001</v>
      </c>
      <c r="X63" s="31">
        <v>36.302900000000001</v>
      </c>
      <c r="Y63" s="31">
        <v>36.302900000000001</v>
      </c>
      <c r="Z63" s="31">
        <v>36.313200000000002</v>
      </c>
      <c r="AA63" s="31">
        <v>37.107900000000001</v>
      </c>
      <c r="AB63" s="31">
        <v>36.734699999999997</v>
      </c>
      <c r="AC63" s="31">
        <v>36.381999999999998</v>
      </c>
      <c r="AD63" s="31">
        <v>36.0105</v>
      </c>
      <c r="AE63" s="31">
        <v>36.0105</v>
      </c>
      <c r="AF63" s="31">
        <v>36.0105</v>
      </c>
      <c r="AG63" s="31">
        <v>36.099699999999999</v>
      </c>
      <c r="AH63" s="31">
        <v>35.918399999999998</v>
      </c>
      <c r="AI63" s="31">
        <v>36.262500000000003</v>
      </c>
      <c r="AJ63" s="31">
        <v>36.655999999999999</v>
      </c>
      <c r="AK63" s="31">
        <v>35.991100000000003</v>
      </c>
      <c r="AL63" s="31">
        <v>35.991100000000003</v>
      </c>
      <c r="AM63" s="31">
        <v>35.991100000000003</v>
      </c>
      <c r="AN63" s="31"/>
      <c r="AO63" s="31"/>
      <c r="AP63" s="31"/>
      <c r="AQ63" s="31"/>
      <c r="AR63" s="31"/>
      <c r="AS63" s="31"/>
      <c r="AT63" s="31"/>
      <c r="AU63" s="31"/>
      <c r="AV63" s="31"/>
    </row>
    <row r="64" spans="2:48" ht="64.5" customHeight="1" x14ac:dyDescent="0.25">
      <c r="B64" s="24">
        <v>44865</v>
      </c>
      <c r="C64" s="18">
        <f>_xlfn.XLOOKUP(B64,'Data&amp;Parsing'!$Q:$Q,'Data&amp;Parsing'!$V:$V,"",0)</f>
        <v>9.5734576373958505E-2</v>
      </c>
      <c r="D64" s="42">
        <f>_xlfn.XLOOKUP(B64,'Data&amp;Parsing'!$Q:$Q,'Data&amp;Parsing'!$W:$W,"",0)</f>
        <v>7.1577597578343184E-3</v>
      </c>
      <c r="E64" s="26">
        <f>_xlfn.XLOOKUP($B64,'Data&amp;Parsing'!$Q:$Q,'Data&amp;Parsing'!$O:$O,"",0)</f>
        <v>44835</v>
      </c>
      <c r="F64" s="19" t="str">
        <f t="shared" si="0"/>
        <v>$21.06
$18.28</v>
      </c>
      <c r="G64" s="26">
        <f>_xlfn.XLOOKUP($B64,'Data&amp;Parsing'!$Q:$Q,'Data&amp;Parsing'!$P:$P,"",0)</f>
        <v>44865</v>
      </c>
      <c r="H64" s="30" cm="1">
        <f t="array" ref="H64:AL64">TRANSPOSE(_xlfn.SORTBY(_xlfn._xlws.FILTER('Data&amp;Parsing'!$I:$I,('Data&amp;Parsing'!$D:$D&gt;=$E64)*('Data&amp;Parsing'!$D:$D&lt;=$G64),""),_xlfn.SEQUENCE(ROWS(_xlfn._xlws.FILTER('Data&amp;Parsing'!$I:$I,('Data&amp;Parsing'!$D:$D&gt;=$E64)*('Data&amp;Parsing'!$D:$D&lt;=$G64),""))),-1))</f>
        <v>19.1645</v>
      </c>
      <c r="I64" s="31">
        <v>19.259499999999999</v>
      </c>
      <c r="J64" s="31">
        <v>19.259499999999999</v>
      </c>
      <c r="K64" s="31">
        <v>19.259499999999999</v>
      </c>
      <c r="L64" s="31">
        <v>19.601400000000002</v>
      </c>
      <c r="M64" s="31">
        <v>19.581499999999998</v>
      </c>
      <c r="N64" s="31">
        <v>19.347300000000001</v>
      </c>
      <c r="O64" s="31">
        <v>19.2319</v>
      </c>
      <c r="P64" s="31">
        <v>19.420999999999999</v>
      </c>
      <c r="Q64" s="31">
        <v>19.420999999999999</v>
      </c>
      <c r="R64" s="31">
        <v>19.420999999999999</v>
      </c>
      <c r="S64" s="31">
        <v>18.6709</v>
      </c>
      <c r="T64" s="31">
        <v>18.463799999999999</v>
      </c>
      <c r="U64" s="31">
        <v>18.734999999999999</v>
      </c>
      <c r="V64" s="31">
        <v>18.6539</v>
      </c>
      <c r="W64" s="31">
        <v>18.277000000000001</v>
      </c>
      <c r="X64" s="31">
        <v>18.277000000000001</v>
      </c>
      <c r="Y64" s="31">
        <v>18.277000000000001</v>
      </c>
      <c r="Z64" s="31">
        <v>18.894500000000001</v>
      </c>
      <c r="AA64" s="31">
        <v>19.022500000000001</v>
      </c>
      <c r="AB64" s="31">
        <v>19.151</v>
      </c>
      <c r="AC64" s="31">
        <v>19.607299999999999</v>
      </c>
      <c r="AD64" s="31">
        <v>20.131</v>
      </c>
      <c r="AE64" s="31">
        <v>20.131</v>
      </c>
      <c r="AF64" s="31">
        <v>20.131</v>
      </c>
      <c r="AG64" s="31">
        <v>20.6372</v>
      </c>
      <c r="AH64" s="31">
        <v>20.646100000000001</v>
      </c>
      <c r="AI64" s="31">
        <v>21.059000000000001</v>
      </c>
      <c r="AJ64" s="31">
        <v>20.702999999999999</v>
      </c>
      <c r="AK64" s="31">
        <v>19.028300000000002</v>
      </c>
      <c r="AL64" s="31">
        <v>19.028300000000002</v>
      </c>
      <c r="AM64" s="31"/>
      <c r="AN64" s="31"/>
      <c r="AO64" s="31"/>
      <c r="AP64" s="31"/>
      <c r="AQ64" s="31"/>
      <c r="AR64" s="31"/>
      <c r="AS64" s="31"/>
      <c r="AT64" s="31"/>
      <c r="AU64" s="31"/>
      <c r="AV64" s="31"/>
    </row>
    <row r="65" spans="2:48" ht="64.5" customHeight="1" x14ac:dyDescent="0.25">
      <c r="B65" s="24">
        <v>44895</v>
      </c>
      <c r="C65" s="18">
        <f>_xlfn.XLOOKUP(B65,'Data&amp;Parsing'!$Q:$Q,'Data&amp;Parsing'!$V:$V,"",0)</f>
        <v>9.3651816572503599E-2</v>
      </c>
      <c r="D65" s="42">
        <f>_xlfn.XLOOKUP(B65,'Data&amp;Parsing'!$Q:$Q,'Data&amp;Parsing'!$W:$W,"",0)</f>
        <v>6.6619794373286911E-2</v>
      </c>
      <c r="E65" s="26">
        <f>_xlfn.XLOOKUP($B65,'Data&amp;Parsing'!$Q:$Q,'Data&amp;Parsing'!$O:$O,"",0)</f>
        <v>44866</v>
      </c>
      <c r="F65" s="19" t="str">
        <f t="shared" si="0"/>
        <v>$21.98
$19.23</v>
      </c>
      <c r="G65" s="26">
        <f>_xlfn.XLOOKUP($B65,'Data&amp;Parsing'!$Q:$Q,'Data&amp;Parsing'!$P:$P,"",0)</f>
        <v>44893</v>
      </c>
      <c r="H65" s="30" cm="1">
        <f t="array" ref="H65:AI65">TRANSPOSE(_xlfn.SORTBY(_xlfn._xlws.FILTER('Data&amp;Parsing'!$I:$I,('Data&amp;Parsing'!$D:$D&gt;=$E65)*('Data&amp;Parsing'!$D:$D&lt;=$G65),""),_xlfn.SEQUENCE(ROWS(_xlfn._xlws.FILTER('Data&amp;Parsing'!$I:$I,('Data&amp;Parsing'!$D:$D&gt;=$E65)*('Data&amp;Parsing'!$D:$D&lt;=$G65),""))),-1))</f>
        <v>20.935400000000001</v>
      </c>
      <c r="I65" s="31">
        <v>21.7453</v>
      </c>
      <c r="J65" s="31">
        <v>21.7453</v>
      </c>
      <c r="K65" s="31">
        <v>21.7453</v>
      </c>
      <c r="L65" s="31">
        <v>21.527000000000001</v>
      </c>
      <c r="M65" s="31">
        <v>21.538</v>
      </c>
      <c r="N65" s="31">
        <v>21.085000000000001</v>
      </c>
      <c r="O65" s="31">
        <v>20.8505</v>
      </c>
      <c r="P65" s="31">
        <v>20.941500000000001</v>
      </c>
      <c r="Q65" s="31">
        <v>20.941500000000001</v>
      </c>
      <c r="R65" s="31">
        <v>20.941500000000001</v>
      </c>
      <c r="S65" s="31">
        <v>20.956</v>
      </c>
      <c r="T65" s="31">
        <v>21.471599999999999</v>
      </c>
      <c r="U65" s="31">
        <v>21.567799999999998</v>
      </c>
      <c r="V65" s="31">
        <v>21.983000000000001</v>
      </c>
      <c r="W65" s="31">
        <v>21.7043</v>
      </c>
      <c r="X65" s="31">
        <v>21.7043</v>
      </c>
      <c r="Y65" s="31">
        <v>21.7043</v>
      </c>
      <c r="Z65" s="31">
        <v>21.680499999999999</v>
      </c>
      <c r="AA65" s="31">
        <v>21.053000000000001</v>
      </c>
      <c r="AB65" s="31">
        <v>21.3535</v>
      </c>
      <c r="AC65" s="31">
        <v>20.798999999999999</v>
      </c>
      <c r="AD65" s="31">
        <v>20.858499999999999</v>
      </c>
      <c r="AE65" s="31">
        <v>20.858499999999999</v>
      </c>
      <c r="AF65" s="31">
        <v>20.858499999999999</v>
      </c>
      <c r="AG65" s="31">
        <v>19.471499999999999</v>
      </c>
      <c r="AH65" s="31">
        <v>19.228999999999999</v>
      </c>
      <c r="AI65" s="31">
        <v>19.627800000000001</v>
      </c>
      <c r="AJ65" s="31"/>
      <c r="AK65" s="31"/>
      <c r="AL65" s="31"/>
      <c r="AM65" s="31"/>
      <c r="AN65" s="31"/>
      <c r="AO65" s="31"/>
      <c r="AP65" s="31"/>
      <c r="AQ65" s="31"/>
      <c r="AR65" s="31"/>
      <c r="AS65" s="31"/>
      <c r="AT65" s="31"/>
      <c r="AU65" s="31"/>
      <c r="AV65" s="31"/>
    </row>
    <row r="66" spans="2:48" ht="64.5" customHeight="1" x14ac:dyDescent="0.25">
      <c r="B66" s="24">
        <v>43769</v>
      </c>
      <c r="C66" s="18">
        <f>_xlfn.XLOOKUP(B66,'Data&amp;Parsing'!$Q:$Q,'Data&amp;Parsing'!$V:$V,"",0)</f>
        <v>8.7945577482862788E-2</v>
      </c>
      <c r="D66" s="42">
        <f>_xlfn.XLOOKUP(B66,'Data&amp;Parsing'!$Q:$Q,'Data&amp;Parsing'!$W:$W,"",0)</f>
        <v>4.8023629367255564E-2</v>
      </c>
      <c r="E66" s="26">
        <f>_xlfn.XLOOKUP($B66,'Data&amp;Parsing'!$Q:$Q,'Data&amp;Parsing'!$O:$O,"",0)</f>
        <v>43738</v>
      </c>
      <c r="F66" s="19" t="str">
        <f t="shared" si="0"/>
        <v>$18.04
$17.00</v>
      </c>
      <c r="G66" s="26">
        <f>_xlfn.XLOOKUP($B66,'Data&amp;Parsing'!$Q:$Q,'Data&amp;Parsing'!$P:$P,"",0)</f>
        <v>43767</v>
      </c>
      <c r="H66" s="30" cm="1">
        <f t="array" ref="H66:AK66">TRANSPOSE(_xlfn.SORTBY(_xlfn._xlws.FILTER('Data&amp;Parsing'!$I:$I,('Data&amp;Parsing'!$D:$D&gt;=$E66)*('Data&amp;Parsing'!$D:$D&lt;=$G66),""),_xlfn.SEQUENCE(ROWS(_xlfn._xlws.FILTER('Data&amp;Parsing'!$I:$I,('Data&amp;Parsing'!$D:$D&gt;=$E66)*('Data&amp;Parsing'!$D:$D&lt;=$G66),""))),-1))</f>
        <v>16.995799999999999</v>
      </c>
      <c r="I66" s="31">
        <v>17.235499999999998</v>
      </c>
      <c r="J66" s="31">
        <v>17.559999999999999</v>
      </c>
      <c r="K66" s="31">
        <v>17.559999999999999</v>
      </c>
      <c r="L66" s="31">
        <v>17.547999999999998</v>
      </c>
      <c r="M66" s="31">
        <v>17.547999999999998</v>
      </c>
      <c r="N66" s="31">
        <v>17.547999999999998</v>
      </c>
      <c r="O66" s="31">
        <v>17.438800000000001</v>
      </c>
      <c r="P66" s="31">
        <v>17.733000000000001</v>
      </c>
      <c r="Q66" s="31">
        <v>17.734000000000002</v>
      </c>
      <c r="R66" s="31">
        <v>17.5138</v>
      </c>
      <c r="S66" s="31">
        <v>17.5413</v>
      </c>
      <c r="T66" s="31">
        <v>17.5413</v>
      </c>
      <c r="U66" s="31">
        <v>17.5413</v>
      </c>
      <c r="V66" s="31">
        <v>17.655799999999999</v>
      </c>
      <c r="W66" s="31">
        <v>17.413699999999999</v>
      </c>
      <c r="X66" s="31">
        <v>17.400500000000001</v>
      </c>
      <c r="Y66" s="31">
        <v>17.548999999999999</v>
      </c>
      <c r="Z66" s="31">
        <v>17.552499999999998</v>
      </c>
      <c r="AA66" s="31">
        <v>17.552499999999998</v>
      </c>
      <c r="AB66" s="31">
        <v>17.552499999999998</v>
      </c>
      <c r="AC66" s="31">
        <v>17.561</v>
      </c>
      <c r="AD66" s="31">
        <v>17.522500000000001</v>
      </c>
      <c r="AE66" s="31">
        <v>17.553000000000001</v>
      </c>
      <c r="AF66" s="31">
        <v>17.8095</v>
      </c>
      <c r="AG66" s="31">
        <v>18.0395</v>
      </c>
      <c r="AH66" s="31">
        <v>18.0395</v>
      </c>
      <c r="AI66" s="31">
        <v>18.0395</v>
      </c>
      <c r="AJ66" s="31">
        <v>17.849499999999999</v>
      </c>
      <c r="AK66" s="31">
        <v>17.812000000000001</v>
      </c>
      <c r="AL66" s="31"/>
      <c r="AM66" s="31"/>
      <c r="AN66" s="31"/>
      <c r="AO66" s="31"/>
      <c r="AP66" s="31"/>
      <c r="AQ66" s="31"/>
      <c r="AR66" s="31"/>
      <c r="AS66" s="31"/>
      <c r="AT66" s="31"/>
      <c r="AU66" s="31"/>
      <c r="AV66" s="31"/>
    </row>
    <row r="67" spans="2:48" ht="64.5" customHeight="1" x14ac:dyDescent="0.25">
      <c r="B67" s="24">
        <v>44135</v>
      </c>
      <c r="C67" s="18">
        <f>_xlfn.XLOOKUP(B67,'Data&amp;Parsing'!$Q:$Q,'Data&amp;Parsing'!$V:$V,"",0)</f>
        <v>8.3343853832700529E-2</v>
      </c>
      <c r="D67" s="42">
        <f>_xlfn.XLOOKUP(B67,'Data&amp;Parsing'!$Q:$Q,'Data&amp;Parsing'!$W:$W,"",0)</f>
        <v>-3.3246517011864964E-2</v>
      </c>
      <c r="E67" s="26">
        <f>_xlfn.XLOOKUP($B67,'Data&amp;Parsing'!$Q:$Q,'Data&amp;Parsing'!$O:$O,"",0)</f>
        <v>44103</v>
      </c>
      <c r="F67" s="19" t="str">
        <f t="shared" ref="F67:F89" si="1">TEXT(MAX(H67:BR67),"$0.00"&amp;REPT(CHAR(10),4))&amp;TEXT(MIN(H67:BR67),"$0.00")</f>
        <v>$25.15
$23.07</v>
      </c>
      <c r="G67" s="26">
        <f>_xlfn.XLOOKUP($B67,'Data&amp;Parsing'!$Q:$Q,'Data&amp;Parsing'!$P:$P,"",0)</f>
        <v>44132</v>
      </c>
      <c r="H67" s="30" cm="1">
        <f t="array" ref="H67:AK67">TRANSPOSE(_xlfn.SORTBY(_xlfn._xlws.FILTER('Data&amp;Parsing'!$I:$I,('Data&amp;Parsing'!$D:$D&gt;=$E67)*('Data&amp;Parsing'!$D:$D&lt;=$G67),""),_xlfn.SEQUENCE(ROWS(_xlfn._xlws.FILTER('Data&amp;Parsing'!$I:$I,('Data&amp;Parsing'!$D:$D&gt;=$E67)*('Data&amp;Parsing'!$D:$D&lt;=$G67),""))),-1))</f>
        <v>24.189</v>
      </c>
      <c r="I67" s="31">
        <v>23.235199999999999</v>
      </c>
      <c r="J67" s="31">
        <v>23.792899999999999</v>
      </c>
      <c r="K67" s="31">
        <v>23.7361</v>
      </c>
      <c r="L67" s="31">
        <v>23.7361</v>
      </c>
      <c r="M67" s="31">
        <v>23.7361</v>
      </c>
      <c r="N67" s="31">
        <v>24.38</v>
      </c>
      <c r="O67" s="31">
        <v>23.067499999999999</v>
      </c>
      <c r="P67" s="31">
        <v>23.802900000000001</v>
      </c>
      <c r="Q67" s="31">
        <v>23.838200000000001</v>
      </c>
      <c r="R67" s="31">
        <v>25.1539</v>
      </c>
      <c r="S67" s="31">
        <v>25.1539</v>
      </c>
      <c r="T67" s="31">
        <v>25.1539</v>
      </c>
      <c r="U67" s="31">
        <v>25.103000000000002</v>
      </c>
      <c r="V67" s="31">
        <v>24.138500000000001</v>
      </c>
      <c r="W67" s="31">
        <v>24.2653</v>
      </c>
      <c r="X67" s="31">
        <v>24.3018</v>
      </c>
      <c r="Y67" s="31">
        <v>24.157699999999998</v>
      </c>
      <c r="Z67" s="31">
        <v>24.157699999999998</v>
      </c>
      <c r="AA67" s="31">
        <v>24.157699999999998</v>
      </c>
      <c r="AB67" s="31">
        <v>24.3889</v>
      </c>
      <c r="AC67" s="31">
        <v>24.6418</v>
      </c>
      <c r="AD67" s="31">
        <v>25.0472</v>
      </c>
      <c r="AE67" s="31">
        <v>24.7088</v>
      </c>
      <c r="AF67" s="31">
        <v>24.606999999999999</v>
      </c>
      <c r="AG67" s="31">
        <v>24.606999999999999</v>
      </c>
      <c r="AH67" s="31">
        <v>24.606999999999999</v>
      </c>
      <c r="AI67" s="31">
        <v>24.280200000000001</v>
      </c>
      <c r="AJ67" s="31">
        <v>24.373000000000001</v>
      </c>
      <c r="AK67" s="31">
        <v>23.384799999999998</v>
      </c>
      <c r="AL67" s="31"/>
      <c r="AM67" s="31"/>
      <c r="AN67" s="31"/>
      <c r="AO67" s="31"/>
      <c r="AP67" s="31"/>
      <c r="AQ67" s="31"/>
      <c r="AR67" s="31"/>
      <c r="AS67" s="31"/>
      <c r="AT67" s="31"/>
      <c r="AU67" s="31"/>
      <c r="AV67" s="31"/>
    </row>
    <row r="68" spans="2:48" ht="64.5" customHeight="1" x14ac:dyDescent="0.25">
      <c r="B68" s="24">
        <v>44681</v>
      </c>
      <c r="C68" s="18">
        <f>_xlfn.XLOOKUP(B68,'Data&amp;Parsing'!$Q:$Q,'Data&amp;Parsing'!$V:$V,"",0)</f>
        <v>7.9182524186400191E-2</v>
      </c>
      <c r="D68" s="42">
        <f>_xlfn.XLOOKUP(B68,'Data&amp;Parsing'!$Q:$Q,'Data&amp;Parsing'!$W:$W,"",0)</f>
        <v>-6.3140755035580851E-2</v>
      </c>
      <c r="E68" s="26">
        <f>_xlfn.XLOOKUP($B68,'Data&amp;Parsing'!$Q:$Q,'Data&amp;Parsing'!$O:$O,"",0)</f>
        <v>44650</v>
      </c>
      <c r="F68" s="19" t="str">
        <f t="shared" si="1"/>
        <v>$25.87
$23.30</v>
      </c>
      <c r="G68" s="26">
        <f>_xlfn.XLOOKUP($B68,'Data&amp;Parsing'!$Q:$Q,'Data&amp;Parsing'!$P:$P,"",0)</f>
        <v>44678</v>
      </c>
      <c r="H68" s="30" cm="1">
        <f t="array" ref="H68:AJ68">TRANSPOSE(_xlfn.SORTBY(_xlfn._xlws.FILTER('Data&amp;Parsing'!$I:$I,('Data&amp;Parsing'!$D:$D&gt;=$E68)*('Data&amp;Parsing'!$D:$D&lt;=$G68),""),_xlfn.SEQUENCE(ROWS(_xlfn._xlws.FILTER('Data&amp;Parsing'!$I:$I,('Data&amp;Parsing'!$D:$D&gt;=$E68)*('Data&amp;Parsing'!$D:$D&lt;=$G68),""))),-1))</f>
        <v>24.873000000000001</v>
      </c>
      <c r="I68" s="31">
        <v>24.792999999999999</v>
      </c>
      <c r="J68" s="31">
        <v>24.63</v>
      </c>
      <c r="K68" s="31">
        <v>24.63</v>
      </c>
      <c r="L68" s="31">
        <v>24.63</v>
      </c>
      <c r="M68" s="31">
        <v>24.538</v>
      </c>
      <c r="N68" s="31">
        <v>24.3218</v>
      </c>
      <c r="O68" s="31">
        <v>24.46</v>
      </c>
      <c r="P68" s="31">
        <v>24.599299999999999</v>
      </c>
      <c r="Q68" s="31">
        <v>24.773499999999999</v>
      </c>
      <c r="R68" s="31">
        <v>24.773499999999999</v>
      </c>
      <c r="S68" s="31">
        <v>24.773499999999999</v>
      </c>
      <c r="T68" s="31">
        <v>25.097999999999999</v>
      </c>
      <c r="U68" s="31">
        <v>25.372</v>
      </c>
      <c r="V68" s="31">
        <v>25.732500000000002</v>
      </c>
      <c r="W68" s="31">
        <v>25.67</v>
      </c>
      <c r="X68" s="31">
        <v>25.547499999999999</v>
      </c>
      <c r="Y68" s="31">
        <v>25.547499999999999</v>
      </c>
      <c r="Z68" s="31">
        <v>25.547499999999999</v>
      </c>
      <c r="AA68" s="31">
        <v>25.864999999999998</v>
      </c>
      <c r="AB68" s="31">
        <v>25.181000000000001</v>
      </c>
      <c r="AC68" s="31">
        <v>25.204499999999999</v>
      </c>
      <c r="AD68" s="31">
        <v>24.6615</v>
      </c>
      <c r="AE68" s="31">
        <v>24.142499999999998</v>
      </c>
      <c r="AF68" s="31">
        <v>24.142499999999998</v>
      </c>
      <c r="AG68" s="31">
        <v>24.142499999999998</v>
      </c>
      <c r="AH68" s="31">
        <v>23.621500000000001</v>
      </c>
      <c r="AI68" s="31">
        <v>23.483000000000001</v>
      </c>
      <c r="AJ68" s="31">
        <v>23.302499999999998</v>
      </c>
      <c r="AK68" s="31"/>
      <c r="AL68" s="31"/>
      <c r="AM68" s="31"/>
      <c r="AN68" s="31"/>
      <c r="AO68" s="31"/>
      <c r="AP68" s="31"/>
      <c r="AQ68" s="31"/>
      <c r="AR68" s="31"/>
      <c r="AS68" s="31"/>
      <c r="AT68" s="31"/>
      <c r="AU68" s="31"/>
      <c r="AV68" s="31"/>
    </row>
    <row r="69" spans="2:48" ht="64.5" customHeight="1" x14ac:dyDescent="0.25">
      <c r="B69" s="24">
        <v>44227</v>
      </c>
      <c r="C69" s="18">
        <f>_xlfn.XLOOKUP(B69,'Data&amp;Parsing'!$Q:$Q,'Data&amp;Parsing'!$V:$V,"",0)</f>
        <v>7.9143262763798003E-2</v>
      </c>
      <c r="D69" s="42">
        <f>_xlfn.XLOOKUP(B69,'Data&amp;Parsing'!$Q:$Q,'Data&amp;Parsing'!$W:$W,"",0)</f>
        <v>1.2011144902482222E-2</v>
      </c>
      <c r="E69" s="26">
        <f>_xlfn.XLOOKUP($B69,'Data&amp;Parsing'!$Q:$Q,'Data&amp;Parsing'!$O:$O,"",0)</f>
        <v>44195</v>
      </c>
      <c r="F69" s="19" t="str">
        <f t="shared" si="1"/>
        <v>$27.55
$24.77</v>
      </c>
      <c r="G69" s="26">
        <f>_xlfn.XLOOKUP($B69,'Data&amp;Parsing'!$Q:$Q,'Data&amp;Parsing'!$P:$P,"",0)</f>
        <v>44227</v>
      </c>
      <c r="H69" s="30" cm="1">
        <f t="array" ref="H69:AN69">TRANSPOSE(_xlfn.SORTBY(_xlfn._xlws.FILTER('Data&amp;Parsing'!$I:$I,('Data&amp;Parsing'!$D:$D&gt;=$E69)*('Data&amp;Parsing'!$D:$D&lt;=$G69),""),_xlfn.SEQUENCE(ROWS(_xlfn._xlws.FILTER('Data&amp;Parsing'!$I:$I,('Data&amp;Parsing'!$D:$D&gt;=$E69)*('Data&amp;Parsing'!$D:$D&lt;=$G69),""))),-1))</f>
        <v>26.666899999999998</v>
      </c>
      <c r="I69" s="31">
        <v>26.4023</v>
      </c>
      <c r="J69" s="31">
        <v>26.4011</v>
      </c>
      <c r="K69" s="31">
        <v>26.4011</v>
      </c>
      <c r="L69" s="31">
        <v>26.4011</v>
      </c>
      <c r="M69" s="31">
        <v>27.234999999999999</v>
      </c>
      <c r="N69" s="31">
        <v>27.552499999999998</v>
      </c>
      <c r="O69" s="31">
        <v>27.29</v>
      </c>
      <c r="P69" s="31">
        <v>27.140699999999999</v>
      </c>
      <c r="Q69" s="31">
        <v>25.423400000000001</v>
      </c>
      <c r="R69" s="31">
        <v>25.423400000000001</v>
      </c>
      <c r="S69" s="31">
        <v>25.423400000000001</v>
      </c>
      <c r="T69" s="31">
        <v>24.912500000000001</v>
      </c>
      <c r="U69" s="31">
        <v>25.559699999999999</v>
      </c>
      <c r="V69" s="31">
        <v>25.2225</v>
      </c>
      <c r="W69" s="31">
        <v>25.519200000000001</v>
      </c>
      <c r="X69" s="31">
        <v>24.769300000000001</v>
      </c>
      <c r="Y69" s="31">
        <v>24.769300000000001</v>
      </c>
      <c r="Z69" s="31">
        <v>24.769300000000001</v>
      </c>
      <c r="AA69" s="31">
        <v>25.354399999999998</v>
      </c>
      <c r="AB69" s="31">
        <v>25.224900000000002</v>
      </c>
      <c r="AC69" s="31">
        <v>25.842500000000001</v>
      </c>
      <c r="AD69" s="31">
        <v>25.936499999999999</v>
      </c>
      <c r="AE69" s="31">
        <v>25.493500000000001</v>
      </c>
      <c r="AF69" s="31">
        <v>25.493500000000001</v>
      </c>
      <c r="AG69" s="31">
        <v>25.493500000000001</v>
      </c>
      <c r="AH69" s="31">
        <v>25.3475</v>
      </c>
      <c r="AI69" s="31">
        <v>25.469899999999999</v>
      </c>
      <c r="AJ69" s="31">
        <v>25.2666</v>
      </c>
      <c r="AK69" s="31">
        <v>26.502500000000001</v>
      </c>
      <c r="AL69" s="31">
        <v>26.987200000000001</v>
      </c>
      <c r="AM69" s="31">
        <v>26.987200000000001</v>
      </c>
      <c r="AN69" s="31">
        <v>26.987200000000001</v>
      </c>
      <c r="AO69" s="31"/>
      <c r="AP69" s="31"/>
      <c r="AQ69" s="31"/>
      <c r="AR69" s="31"/>
      <c r="AS69" s="31"/>
      <c r="AT69" s="31"/>
      <c r="AU69" s="31"/>
      <c r="AV69" s="31"/>
    </row>
    <row r="70" spans="2:48" ht="64.5" customHeight="1" x14ac:dyDescent="0.25">
      <c r="B70" s="24">
        <v>45169</v>
      </c>
      <c r="C70" s="18">
        <f>_xlfn.XLOOKUP(B70,'Data&amp;Parsing'!$Q:$Q,'Data&amp;Parsing'!$V:$V,"",0)</f>
        <v>7.4935877433185388E-2</v>
      </c>
      <c r="D70" s="42">
        <f>_xlfn.XLOOKUP(B70,'Data&amp;Parsing'!$Q:$Q,'Data&amp;Parsing'!$W:$W,"",0)</f>
        <v>-9.2134241205827706E-4</v>
      </c>
      <c r="E70" s="26">
        <f>_xlfn.XLOOKUP($B70,'Data&amp;Parsing'!$Q:$Q,'Data&amp;Parsing'!$O:$O,"",0)</f>
        <v>45138</v>
      </c>
      <c r="F70" s="19" t="str">
        <f t="shared" si="1"/>
        <v>$24.75
$22.42</v>
      </c>
      <c r="G70" s="26">
        <f>_xlfn.XLOOKUP($B70,'Data&amp;Parsing'!$Q:$Q,'Data&amp;Parsing'!$P:$P,"",0)</f>
        <v>45167</v>
      </c>
      <c r="H70" s="30" cm="1">
        <f t="array" ref="H70:AK70">TRANSPOSE(_xlfn.SORTBY(_xlfn._xlws.FILTER('Data&amp;Parsing'!$I:$I,('Data&amp;Parsing'!$D:$D&gt;=$E70)*('Data&amp;Parsing'!$D:$D&lt;=$G70),""),_xlfn.SEQUENCE(ROWS(_xlfn._xlws.FILTER('Data&amp;Parsing'!$I:$I,('Data&amp;Parsing'!$D:$D&gt;=$E70)*('Data&amp;Parsing'!$D:$D&lt;=$G70),""))),-1))</f>
        <v>24.746500000000001</v>
      </c>
      <c r="I70" s="31">
        <v>24.305</v>
      </c>
      <c r="J70" s="31">
        <v>23.716699999999999</v>
      </c>
      <c r="K70" s="31">
        <v>23.570799999999998</v>
      </c>
      <c r="L70" s="31">
        <v>23.634499999999999</v>
      </c>
      <c r="M70" s="31">
        <v>23.634499999999999</v>
      </c>
      <c r="N70" s="31">
        <v>23.634499999999999</v>
      </c>
      <c r="O70" s="31">
        <v>23.1341</v>
      </c>
      <c r="P70" s="31">
        <v>22.782</v>
      </c>
      <c r="Q70" s="31">
        <v>22.6632</v>
      </c>
      <c r="R70" s="31">
        <v>22.7043</v>
      </c>
      <c r="S70" s="31">
        <v>22.685700000000001</v>
      </c>
      <c r="T70" s="31">
        <v>22.685700000000001</v>
      </c>
      <c r="U70" s="31">
        <v>22.685700000000001</v>
      </c>
      <c r="V70" s="31">
        <v>22.6</v>
      </c>
      <c r="W70" s="31">
        <v>22.528600000000001</v>
      </c>
      <c r="X70" s="31">
        <v>22.414999999999999</v>
      </c>
      <c r="Y70" s="31">
        <v>22.692799999999998</v>
      </c>
      <c r="Z70" s="31">
        <v>22.75</v>
      </c>
      <c r="AA70" s="31">
        <v>22.75</v>
      </c>
      <c r="AB70" s="31">
        <v>22.75</v>
      </c>
      <c r="AC70" s="31">
        <v>23.306999999999999</v>
      </c>
      <c r="AD70" s="31">
        <v>23.406500000000001</v>
      </c>
      <c r="AE70" s="31">
        <v>24.3108</v>
      </c>
      <c r="AF70" s="31">
        <v>24.122499999999999</v>
      </c>
      <c r="AG70" s="31">
        <v>24.225999999999999</v>
      </c>
      <c r="AH70" s="31">
        <v>24.225999999999999</v>
      </c>
      <c r="AI70" s="31">
        <v>24.225999999999999</v>
      </c>
      <c r="AJ70" s="31">
        <v>24.23</v>
      </c>
      <c r="AK70" s="31">
        <v>24.723700000000001</v>
      </c>
      <c r="AL70" s="31"/>
      <c r="AM70" s="31"/>
      <c r="AN70" s="31"/>
      <c r="AO70" s="31"/>
      <c r="AP70" s="31"/>
      <c r="AQ70" s="31"/>
      <c r="AR70" s="31"/>
      <c r="AS70" s="31"/>
      <c r="AT70" s="31"/>
      <c r="AU70" s="31"/>
      <c r="AV70" s="31"/>
    </row>
    <row r="71" spans="2:48" ht="64.5" customHeight="1" x14ac:dyDescent="0.25">
      <c r="B71" s="24">
        <v>45535</v>
      </c>
      <c r="C71" s="18">
        <f>_xlfn.XLOOKUP(B71,'Data&amp;Parsing'!$Q:$Q,'Data&amp;Parsing'!$V:$V,"",0)</f>
        <v>7.3676258660644187E-2</v>
      </c>
      <c r="D71" s="42">
        <f>_xlfn.XLOOKUP(B71,'Data&amp;Parsing'!$Q:$Q,'Data&amp;Parsing'!$W:$W,"",0)</f>
        <v>2.6083004829794695E-2</v>
      </c>
      <c r="E71" s="26">
        <f>_xlfn.XLOOKUP($B71,'Data&amp;Parsing'!$Q:$Q,'Data&amp;Parsing'!$O:$O,"",0)</f>
        <v>45503</v>
      </c>
      <c r="F71" s="19" t="str">
        <f t="shared" si="1"/>
        <v>$29.98
$26.61</v>
      </c>
      <c r="G71" s="26">
        <f>_xlfn.XLOOKUP($B71,'Data&amp;Parsing'!$Q:$Q,'Data&amp;Parsing'!$P:$P,"",0)</f>
        <v>45532</v>
      </c>
      <c r="H71" s="30" cm="1">
        <f t="array" ref="H71:AK71">TRANSPOSE(_xlfn.SORTBY(_xlfn._xlws.FILTER('Data&amp;Parsing'!$I:$I,('Data&amp;Parsing'!$D:$D&gt;=$E71)*('Data&amp;Parsing'!$D:$D&lt;=$G71),""),_xlfn.SEQUENCE(ROWS(_xlfn._xlws.FILTER('Data&amp;Parsing'!$I:$I,('Data&amp;Parsing'!$D:$D&gt;=$E71)*('Data&amp;Parsing'!$D:$D&lt;=$G71),""))),-1))</f>
        <v>28.386299999999999</v>
      </c>
      <c r="I71" s="31">
        <v>29.006499999999999</v>
      </c>
      <c r="J71" s="31">
        <v>28.523499999999999</v>
      </c>
      <c r="K71" s="31">
        <v>28.559699999999999</v>
      </c>
      <c r="L71" s="31">
        <v>28.559699999999999</v>
      </c>
      <c r="M71" s="31">
        <v>28.559699999999999</v>
      </c>
      <c r="N71" s="31">
        <v>27.263999999999999</v>
      </c>
      <c r="O71" s="31">
        <v>26.984200000000001</v>
      </c>
      <c r="P71" s="31">
        <v>26.609500000000001</v>
      </c>
      <c r="Q71" s="31">
        <v>27.544</v>
      </c>
      <c r="R71" s="31">
        <v>27.459199999999999</v>
      </c>
      <c r="S71" s="31">
        <v>27.459199999999999</v>
      </c>
      <c r="T71" s="31">
        <v>27.459199999999999</v>
      </c>
      <c r="U71" s="31">
        <v>27.978000000000002</v>
      </c>
      <c r="V71" s="31">
        <v>27.852799999999998</v>
      </c>
      <c r="W71" s="31">
        <v>27.568899999999999</v>
      </c>
      <c r="X71" s="31">
        <v>28.354600000000001</v>
      </c>
      <c r="Y71" s="31">
        <v>28.979299999999999</v>
      </c>
      <c r="Z71" s="31">
        <v>28.979299999999999</v>
      </c>
      <c r="AA71" s="31">
        <v>28.979299999999999</v>
      </c>
      <c r="AB71" s="31">
        <v>29.449400000000001</v>
      </c>
      <c r="AC71" s="31">
        <v>29.437999999999999</v>
      </c>
      <c r="AD71" s="31">
        <v>29.6</v>
      </c>
      <c r="AE71" s="31">
        <v>28.985499999999998</v>
      </c>
      <c r="AF71" s="31">
        <v>29.8157</v>
      </c>
      <c r="AG71" s="31">
        <v>29.8157</v>
      </c>
      <c r="AH71" s="31">
        <v>29.8157</v>
      </c>
      <c r="AI71" s="31">
        <v>29.903400000000001</v>
      </c>
      <c r="AJ71" s="31">
        <v>29.9757</v>
      </c>
      <c r="AK71" s="31">
        <v>29.1267</v>
      </c>
      <c r="AL71" s="31"/>
      <c r="AM71" s="31"/>
      <c r="AN71" s="31"/>
      <c r="AO71" s="31"/>
      <c r="AP71" s="31"/>
      <c r="AQ71" s="31"/>
      <c r="AR71" s="31"/>
      <c r="AS71" s="31"/>
      <c r="AT71" s="31"/>
      <c r="AU71" s="31"/>
      <c r="AV71" s="31"/>
    </row>
    <row r="72" spans="2:48" ht="64.5" customHeight="1" x14ac:dyDescent="0.25">
      <c r="B72" s="24">
        <v>44165</v>
      </c>
      <c r="C72" s="18">
        <f>_xlfn.XLOOKUP(B72,'Data&amp;Parsing'!$Q:$Q,'Data&amp;Parsing'!$V:$V,"",0)</f>
        <v>7.0541175541773832E-2</v>
      </c>
      <c r="D72" s="42">
        <f>_xlfn.XLOOKUP(B72,'Data&amp;Parsing'!$Q:$Q,'Data&amp;Parsing'!$W:$W,"",0)</f>
        <v>-2.9434400326762394E-2</v>
      </c>
      <c r="E72" s="26">
        <f>_xlfn.XLOOKUP($B72,'Data&amp;Parsing'!$Q:$Q,'Data&amp;Parsing'!$O:$O,"",0)</f>
        <v>44133</v>
      </c>
      <c r="F72" s="19" t="str">
        <f t="shared" si="1"/>
        <v>$25.61
$22.57</v>
      </c>
      <c r="G72" s="26">
        <f>_xlfn.XLOOKUP($B72,'Data&amp;Parsing'!$Q:$Q,'Data&amp;Parsing'!$P:$P,"",0)</f>
        <v>44164</v>
      </c>
      <c r="H72" s="30" cm="1">
        <f t="array" ref="H72:AM72">TRANSPOSE(_xlfn.SORTBY(_xlfn._xlws.FILTER('Data&amp;Parsing'!$I:$I,('Data&amp;Parsing'!$D:$D&gt;=$E72)*('Data&amp;Parsing'!$D:$D&lt;=$G72),""),_xlfn.SEQUENCE(ROWS(_xlfn._xlws.FILTER('Data&amp;Parsing'!$I:$I,('Data&amp;Parsing'!$D:$D&gt;=$E72)*('Data&amp;Parsing'!$D:$D&lt;=$G72),""))),-1))</f>
        <v>23.258500000000002</v>
      </c>
      <c r="I72" s="31">
        <v>23.656700000000001</v>
      </c>
      <c r="J72" s="31">
        <v>23.656700000000001</v>
      </c>
      <c r="K72" s="31">
        <v>23.656700000000001</v>
      </c>
      <c r="L72" s="31">
        <v>24.088999999999999</v>
      </c>
      <c r="M72" s="31">
        <v>24.2258</v>
      </c>
      <c r="N72" s="31">
        <v>23.9011</v>
      </c>
      <c r="O72" s="31">
        <v>25.373999999999999</v>
      </c>
      <c r="P72" s="31">
        <v>25.611999999999998</v>
      </c>
      <c r="Q72" s="31">
        <v>25.611999999999998</v>
      </c>
      <c r="R72" s="31">
        <v>25.611999999999998</v>
      </c>
      <c r="S72" s="31">
        <v>24.106000000000002</v>
      </c>
      <c r="T72" s="31">
        <v>24.234000000000002</v>
      </c>
      <c r="U72" s="31">
        <v>24.277799999999999</v>
      </c>
      <c r="V72" s="31">
        <v>24.2818</v>
      </c>
      <c r="W72" s="31">
        <v>24.67</v>
      </c>
      <c r="X72" s="31">
        <v>24.67</v>
      </c>
      <c r="Y72" s="31">
        <v>24.67</v>
      </c>
      <c r="Z72" s="31">
        <v>24.770499999999998</v>
      </c>
      <c r="AA72" s="31">
        <v>24.491</v>
      </c>
      <c r="AB72" s="31">
        <v>24.336500000000001</v>
      </c>
      <c r="AC72" s="31">
        <v>24.0519</v>
      </c>
      <c r="AD72" s="31">
        <v>24.175899999999999</v>
      </c>
      <c r="AE72" s="31">
        <v>24.175899999999999</v>
      </c>
      <c r="AF72" s="31">
        <v>24.175899999999999</v>
      </c>
      <c r="AG72" s="31">
        <v>23.595700000000001</v>
      </c>
      <c r="AH72" s="31">
        <v>23.268999999999998</v>
      </c>
      <c r="AI72" s="31">
        <v>23.3568</v>
      </c>
      <c r="AJ72" s="31">
        <v>23.4193</v>
      </c>
      <c r="AK72" s="31">
        <v>22.573899999999998</v>
      </c>
      <c r="AL72" s="31">
        <v>22.573899999999998</v>
      </c>
      <c r="AM72" s="31">
        <v>22.573899999999998</v>
      </c>
      <c r="AN72" s="31"/>
      <c r="AO72" s="31"/>
      <c r="AP72" s="31"/>
      <c r="AQ72" s="31"/>
      <c r="AR72" s="31"/>
      <c r="AS72" s="31"/>
      <c r="AT72" s="31"/>
      <c r="AU72" s="31"/>
      <c r="AV72" s="31"/>
    </row>
    <row r="73" spans="2:48" ht="64.5" customHeight="1" x14ac:dyDescent="0.25">
      <c r="B73" s="24">
        <v>45777</v>
      </c>
      <c r="C73" s="18">
        <f>_xlfn.XLOOKUP(B73,'Data&amp;Parsing'!$Q:$Q,'Data&amp;Parsing'!$V:$V,"",0)</f>
        <v>6.8818690528078721E-2</v>
      </c>
      <c r="D73" s="42">
        <f>_xlfn.XLOOKUP(B73,'Data&amp;Parsing'!$Q:$Q,'Data&amp;Parsing'!$W:$W,"",0)</f>
        <v>-1.5779882949297837E-2</v>
      </c>
      <c r="E73" s="26">
        <f>_xlfn.XLOOKUP($B73,'Data&amp;Parsing'!$Q:$Q,'Data&amp;Parsing'!$O:$O,"",0)</f>
        <v>45748</v>
      </c>
      <c r="F73" s="19" t="str">
        <f t="shared" si="1"/>
        <v>$33.88
$29.59</v>
      </c>
      <c r="G73" s="26">
        <f>_xlfn.XLOOKUP($B73,'Data&amp;Parsing'!$Q:$Q,'Data&amp;Parsing'!$P:$P,"",0)</f>
        <v>45775</v>
      </c>
      <c r="H73" s="30" cm="1">
        <f t="array" ref="H73:AI73">TRANSPOSE(_xlfn.SORTBY(_xlfn._xlws.FILTER('Data&amp;Parsing'!$I:$I,('Data&amp;Parsing'!$D:$D&gt;=$E73)*('Data&amp;Parsing'!$D:$D&lt;=$G73),""),_xlfn.SEQUENCE(ROWS(_xlfn._xlws.FILTER('Data&amp;Parsing'!$I:$I,('Data&amp;Parsing'!$D:$D&gt;=$E73)*('Data&amp;Parsing'!$D:$D&lt;=$G73),""))),-1))</f>
        <v>33.1631</v>
      </c>
      <c r="I73" s="31">
        <v>33.110199999999999</v>
      </c>
      <c r="J73" s="31">
        <v>33.110199999999999</v>
      </c>
      <c r="K73" s="31">
        <v>33.110199999999999</v>
      </c>
      <c r="L73" s="31">
        <v>33.580100000000002</v>
      </c>
      <c r="M73" s="31">
        <v>33.578499999999998</v>
      </c>
      <c r="N73" s="31">
        <v>32.509700000000002</v>
      </c>
      <c r="O73" s="31">
        <v>32.695999999999998</v>
      </c>
      <c r="P73" s="31">
        <v>32.555100000000003</v>
      </c>
      <c r="Q73" s="31">
        <v>32.555100000000003</v>
      </c>
      <c r="R73" s="31">
        <v>32.555100000000003</v>
      </c>
      <c r="S73" s="31">
        <v>32.555100000000003</v>
      </c>
      <c r="T73" s="31">
        <v>32.765500000000003</v>
      </c>
      <c r="U73" s="31">
        <v>32.319899999999997</v>
      </c>
      <c r="V73" s="31">
        <v>32.3474</v>
      </c>
      <c r="W73" s="31">
        <v>32.3065</v>
      </c>
      <c r="X73" s="31">
        <v>32.3065</v>
      </c>
      <c r="Y73" s="31">
        <v>32.3065</v>
      </c>
      <c r="Z73" s="31">
        <v>31.2239</v>
      </c>
      <c r="AA73" s="31">
        <v>31.037700000000001</v>
      </c>
      <c r="AB73" s="31">
        <v>29.805</v>
      </c>
      <c r="AC73" s="31">
        <v>30.0824</v>
      </c>
      <c r="AD73" s="31">
        <v>29.5855</v>
      </c>
      <c r="AE73" s="31">
        <v>29.5855</v>
      </c>
      <c r="AF73" s="31">
        <v>29.5855</v>
      </c>
      <c r="AG73" s="31">
        <v>31.8552</v>
      </c>
      <c r="AH73" s="31">
        <v>33.880000000000003</v>
      </c>
      <c r="AI73" s="31">
        <v>33.694800000000001</v>
      </c>
      <c r="AJ73" s="31"/>
      <c r="AK73" s="31"/>
      <c r="AL73" s="31"/>
      <c r="AM73" s="31"/>
      <c r="AN73" s="31"/>
      <c r="AO73" s="31"/>
      <c r="AP73" s="31"/>
      <c r="AQ73" s="31"/>
      <c r="AR73" s="31"/>
      <c r="AS73" s="31"/>
      <c r="AT73" s="31"/>
      <c r="AU73" s="31"/>
      <c r="AV73" s="31"/>
    </row>
    <row r="74" spans="2:48" ht="64.5" customHeight="1" x14ac:dyDescent="0.25">
      <c r="B74" s="24">
        <v>45626</v>
      </c>
      <c r="C74" s="18">
        <f>_xlfn.XLOOKUP(B74,'Data&amp;Parsing'!$Q:$Q,'Data&amp;Parsing'!$V:$V,"",0)</f>
        <v>6.6557539818693084E-2</v>
      </c>
      <c r="D74" s="42">
        <f>_xlfn.XLOOKUP(B74,'Data&amp;Parsing'!$Q:$Q,'Data&amp;Parsing'!$W:$W,"",0)</f>
        <v>-0.10523059068044747</v>
      </c>
      <c r="E74" s="26">
        <f>_xlfn.XLOOKUP($B74,'Data&amp;Parsing'!$Q:$Q,'Data&amp;Parsing'!$O:$O,"",0)</f>
        <v>45595</v>
      </c>
      <c r="F74" s="19" t="str">
        <f t="shared" si="1"/>
        <v>$33.78
$30.10</v>
      </c>
      <c r="G74" s="26">
        <f>_xlfn.XLOOKUP($B74,'Data&amp;Parsing'!$Q:$Q,'Data&amp;Parsing'!$P:$P,"",0)</f>
        <v>45624</v>
      </c>
      <c r="H74" s="30" cm="1">
        <f t="array" ref="H74:AK74">TRANSPOSE(_xlfn.SORTBY(_xlfn._xlws.FILTER('Data&amp;Parsing'!$I:$I,('Data&amp;Parsing'!$D:$D&gt;=$E74)*('Data&amp;Parsing'!$D:$D&lt;=$G74),""),_xlfn.SEQUENCE(ROWS(_xlfn._xlws.FILTER('Data&amp;Parsing'!$I:$I,('Data&amp;Parsing'!$D:$D&gt;=$E74)*('Data&amp;Parsing'!$D:$D&lt;=$G74),""))),-1))</f>
        <v>33.776299999999999</v>
      </c>
      <c r="I74" s="31">
        <v>32.662500000000001</v>
      </c>
      <c r="J74" s="31">
        <v>32.4895</v>
      </c>
      <c r="K74" s="31">
        <v>32.4895</v>
      </c>
      <c r="L74" s="31">
        <v>32.4895</v>
      </c>
      <c r="M74" s="31">
        <v>32.450499999999998</v>
      </c>
      <c r="N74" s="31">
        <v>32.656999999999996</v>
      </c>
      <c r="O74" s="31">
        <v>31.177800000000001</v>
      </c>
      <c r="P74" s="31">
        <v>32.027700000000003</v>
      </c>
      <c r="Q74" s="31">
        <v>31.306999999999999</v>
      </c>
      <c r="R74" s="31">
        <v>31.306999999999999</v>
      </c>
      <c r="S74" s="31">
        <v>31.306999999999999</v>
      </c>
      <c r="T74" s="31">
        <v>30.683299999999999</v>
      </c>
      <c r="U74" s="31">
        <v>30.722000000000001</v>
      </c>
      <c r="V74" s="31">
        <v>30.305499999999999</v>
      </c>
      <c r="W74" s="31">
        <v>30.4497</v>
      </c>
      <c r="X74" s="31">
        <v>30.270800000000001</v>
      </c>
      <c r="Y74" s="31">
        <v>30.270800000000001</v>
      </c>
      <c r="Z74" s="31">
        <v>30.270800000000001</v>
      </c>
      <c r="AA74" s="31">
        <v>31.173300000000001</v>
      </c>
      <c r="AB74" s="31">
        <v>31.211500000000001</v>
      </c>
      <c r="AC74" s="31">
        <v>30.853200000000001</v>
      </c>
      <c r="AD74" s="31">
        <v>30.788</v>
      </c>
      <c r="AE74" s="31">
        <v>31.345800000000001</v>
      </c>
      <c r="AF74" s="31">
        <v>31.345800000000001</v>
      </c>
      <c r="AG74" s="31">
        <v>31.345800000000001</v>
      </c>
      <c r="AH74" s="31">
        <v>30.298500000000001</v>
      </c>
      <c r="AI74" s="31">
        <v>30.441199999999998</v>
      </c>
      <c r="AJ74" s="31">
        <v>30.099599999999999</v>
      </c>
      <c r="AK74" s="31">
        <v>30.222000000000001</v>
      </c>
      <c r="AL74" s="31"/>
      <c r="AM74" s="31"/>
      <c r="AN74" s="31"/>
      <c r="AO74" s="31"/>
      <c r="AP74" s="31"/>
      <c r="AQ74" s="31"/>
      <c r="AR74" s="31"/>
      <c r="AS74" s="31"/>
      <c r="AT74" s="31"/>
      <c r="AU74" s="31"/>
      <c r="AV74" s="31"/>
    </row>
    <row r="75" spans="2:48" ht="64.5" customHeight="1" x14ac:dyDescent="0.25">
      <c r="B75" s="24">
        <v>43708</v>
      </c>
      <c r="C75" s="18">
        <f>_xlfn.XLOOKUP(B75,'Data&amp;Parsing'!$Q:$Q,'Data&amp;Parsing'!$V:$V,"",0)</f>
        <v>6.0353091295728613E-2</v>
      </c>
      <c r="D75" s="42">
        <f>_xlfn.XLOOKUP(B75,'Data&amp;Parsing'!$Q:$Q,'Data&amp;Parsing'!$W:$W,"",0)</f>
        <v>0.12371828226867869</v>
      </c>
      <c r="E75" s="26">
        <f>_xlfn.XLOOKUP($B75,'Data&amp;Parsing'!$Q:$Q,'Data&amp;Parsing'!$O:$O,"",0)</f>
        <v>43678</v>
      </c>
      <c r="F75" s="19" t="str">
        <f t="shared" si="1"/>
        <v>$18.36
$16.20</v>
      </c>
      <c r="G75" s="26">
        <f>_xlfn.XLOOKUP($B75,'Data&amp;Parsing'!$Q:$Q,'Data&amp;Parsing'!$P:$P,"",0)</f>
        <v>43705</v>
      </c>
      <c r="H75" s="30" cm="1">
        <f t="array" ref="H75:AI75">TRANSPOSE(_xlfn.SORTBY(_xlfn._xlws.FILTER('Data&amp;Parsing'!$I:$I,('Data&amp;Parsing'!$D:$D&gt;=$E75)*('Data&amp;Parsing'!$D:$D&lt;=$G75),""),_xlfn.SEQUENCE(ROWS(_xlfn._xlws.FILTER('Data&amp;Parsing'!$I:$I,('Data&amp;Parsing'!$D:$D&gt;=$E75)*('Data&amp;Parsing'!$D:$D&lt;=$G75),""))),-1))</f>
        <v>16.3355</v>
      </c>
      <c r="I75" s="31">
        <v>16.2043</v>
      </c>
      <c r="J75" s="31">
        <v>16.2043</v>
      </c>
      <c r="K75" s="31">
        <v>16.2043</v>
      </c>
      <c r="L75" s="31">
        <v>16.3962</v>
      </c>
      <c r="M75" s="31">
        <v>16.4465</v>
      </c>
      <c r="N75" s="31">
        <v>17.106300000000001</v>
      </c>
      <c r="O75" s="31">
        <v>16.933</v>
      </c>
      <c r="P75" s="31">
        <v>16.978999999999999</v>
      </c>
      <c r="Q75" s="31">
        <v>16.978999999999999</v>
      </c>
      <c r="R75" s="31">
        <v>16.978999999999999</v>
      </c>
      <c r="S75" s="31">
        <v>17.065799999999999</v>
      </c>
      <c r="T75" s="31">
        <v>16.9665</v>
      </c>
      <c r="U75" s="31">
        <v>17.216999999999999</v>
      </c>
      <c r="V75" s="31">
        <v>17.265999999999998</v>
      </c>
      <c r="W75" s="31">
        <v>17.113299999999999</v>
      </c>
      <c r="X75" s="31">
        <v>17.113299999999999</v>
      </c>
      <c r="Y75" s="31">
        <v>17.113299999999999</v>
      </c>
      <c r="Z75" s="31">
        <v>16.8765</v>
      </c>
      <c r="AA75" s="31">
        <v>17.162500000000001</v>
      </c>
      <c r="AB75" s="31">
        <v>17.121500000000001</v>
      </c>
      <c r="AC75" s="31">
        <v>17.041499999999999</v>
      </c>
      <c r="AD75" s="31">
        <v>17.425000000000001</v>
      </c>
      <c r="AE75" s="31">
        <v>17.425000000000001</v>
      </c>
      <c r="AF75" s="31">
        <v>17.425000000000001</v>
      </c>
      <c r="AG75" s="31">
        <v>17.666499999999999</v>
      </c>
      <c r="AH75" s="31">
        <v>18.201000000000001</v>
      </c>
      <c r="AI75" s="31">
        <v>18.3565</v>
      </c>
      <c r="AJ75" s="31"/>
      <c r="AK75" s="31"/>
      <c r="AL75" s="31"/>
      <c r="AM75" s="31"/>
      <c r="AN75" s="31"/>
      <c r="AO75" s="31"/>
      <c r="AP75" s="31"/>
      <c r="AQ75" s="31"/>
      <c r="AR75" s="31"/>
      <c r="AS75" s="31"/>
      <c r="AT75" s="31"/>
      <c r="AU75" s="31"/>
      <c r="AV75" s="31"/>
    </row>
    <row r="76" spans="2:48" ht="64.5" customHeight="1" x14ac:dyDescent="0.25">
      <c r="B76" s="24">
        <v>45900</v>
      </c>
      <c r="C76" s="18">
        <f>_xlfn.XLOOKUP(B76,'Data&amp;Parsing'!$Q:$Q,'Data&amp;Parsing'!$V:$V,"",0)</f>
        <v>5.7351664918309044E-2</v>
      </c>
      <c r="D76" s="42">
        <f>_xlfn.XLOOKUP(B76,'Data&amp;Parsing'!$Q:$Q,'Data&amp;Parsing'!$W:$W,"",0)</f>
        <v>5.1758312192652228E-2</v>
      </c>
      <c r="E76" s="26">
        <f>_xlfn.XLOOKUP($B76,'Data&amp;Parsing'!$Q:$Q,'Data&amp;Parsing'!$O:$O,"",0)</f>
        <v>45868</v>
      </c>
      <c r="F76" s="19" t="str">
        <f t="shared" si="1"/>
        <v>$39.05
$36.71</v>
      </c>
      <c r="G76" s="26">
        <f>_xlfn.XLOOKUP($B76,'Data&amp;Parsing'!$Q:$Q,'Data&amp;Parsing'!$P:$P,"",0)</f>
        <v>45897</v>
      </c>
      <c r="H76" s="30" cm="1">
        <f t="array" ref="H76:AK76">TRANSPOSE(_xlfn.SORTBY(_xlfn._xlws.FILTER('Data&amp;Parsing'!$I:$I,('Data&amp;Parsing'!$D:$D&gt;=$E76)*('Data&amp;Parsing'!$D:$D&lt;=$G76),""),_xlfn.SEQUENCE(ROWS(_xlfn._xlws.FILTER('Data&amp;Parsing'!$I:$I,('Data&amp;Parsing'!$D:$D&gt;=$E76)*('Data&amp;Parsing'!$D:$D&lt;=$G76),""))),-1))</f>
        <v>39.054099999999998</v>
      </c>
      <c r="I76" s="31">
        <v>38.598999999999997</v>
      </c>
      <c r="J76" s="31">
        <v>38.610700000000001</v>
      </c>
      <c r="K76" s="31">
        <v>38.5745</v>
      </c>
      <c r="L76" s="31">
        <v>38.888800000000003</v>
      </c>
      <c r="M76" s="31">
        <v>38.888800000000003</v>
      </c>
      <c r="N76" s="31">
        <v>38.888800000000003</v>
      </c>
      <c r="O76" s="31">
        <v>38.1462</v>
      </c>
      <c r="P76" s="31">
        <v>37.900199999999998</v>
      </c>
      <c r="Q76" s="31">
        <v>37.392699999999998</v>
      </c>
      <c r="R76" s="31">
        <v>38.021299999999997</v>
      </c>
      <c r="S76" s="31">
        <v>38.000999999999998</v>
      </c>
      <c r="T76" s="31">
        <v>38.000999999999998</v>
      </c>
      <c r="U76" s="31">
        <v>38.000999999999998</v>
      </c>
      <c r="V76" s="31">
        <v>38.014499999999998</v>
      </c>
      <c r="W76" s="31">
        <v>38.5045</v>
      </c>
      <c r="X76" s="31">
        <v>37.914299999999997</v>
      </c>
      <c r="Y76" s="31">
        <v>37.613900000000001</v>
      </c>
      <c r="Z76" s="31">
        <v>38.3444</v>
      </c>
      <c r="AA76" s="31">
        <v>38.3444</v>
      </c>
      <c r="AB76" s="31">
        <v>38.3444</v>
      </c>
      <c r="AC76" s="31">
        <v>38.268000000000001</v>
      </c>
      <c r="AD76" s="31">
        <v>37.830100000000002</v>
      </c>
      <c r="AE76" s="31">
        <v>37.816499999999998</v>
      </c>
      <c r="AF76" s="31">
        <v>37.410600000000002</v>
      </c>
      <c r="AG76" s="31">
        <v>37.037500000000001</v>
      </c>
      <c r="AH76" s="31">
        <v>37.037500000000001</v>
      </c>
      <c r="AI76" s="31">
        <v>37.037500000000001</v>
      </c>
      <c r="AJ76" s="31">
        <v>36.7134</v>
      </c>
      <c r="AK76" s="31">
        <v>37.132199999999997</v>
      </c>
      <c r="AL76" s="31"/>
      <c r="AM76" s="31"/>
      <c r="AN76" s="31"/>
      <c r="AO76" s="31"/>
      <c r="AP76" s="31"/>
      <c r="AQ76" s="31"/>
      <c r="AR76" s="31"/>
      <c r="AS76" s="31"/>
      <c r="AT76" s="31"/>
      <c r="AU76" s="31"/>
      <c r="AV76" s="31"/>
    </row>
    <row r="77" spans="2:48" ht="64.5" customHeight="1" x14ac:dyDescent="0.25">
      <c r="B77" s="24">
        <v>45046</v>
      </c>
      <c r="C77" s="18">
        <f>_xlfn.XLOOKUP(B77,'Data&amp;Parsing'!$Q:$Q,'Data&amp;Parsing'!$V:$V,"",0)</f>
        <v>5.7333599164482496E-2</v>
      </c>
      <c r="D77" s="42">
        <f>_xlfn.XLOOKUP(B77,'Data&amp;Parsing'!$Q:$Q,'Data&amp;Parsing'!$W:$W,"",0)</f>
        <v>4.2864912354097943E-2</v>
      </c>
      <c r="E77" s="26">
        <f>_xlfn.XLOOKUP($B77,'Data&amp;Parsing'!$Q:$Q,'Data&amp;Parsing'!$O:$O,"",0)</f>
        <v>45015</v>
      </c>
      <c r="F77" s="19" t="str">
        <f t="shared" si="1"/>
        <v>$25.83
$23.90</v>
      </c>
      <c r="G77" s="26">
        <f>_xlfn.XLOOKUP($B77,'Data&amp;Parsing'!$Q:$Q,'Data&amp;Parsing'!$P:$P,"",0)</f>
        <v>45043</v>
      </c>
      <c r="H77" s="30" cm="1">
        <f t="array" ref="H77:AJ77">TRANSPOSE(_xlfn.SORTBY(_xlfn._xlws.FILTER('Data&amp;Parsing'!$I:$I,('Data&amp;Parsing'!$D:$D&gt;=$E77)*('Data&amp;Parsing'!$D:$D&lt;=$G77),""),_xlfn.SEQUENCE(ROWS(_xlfn._xlws.FILTER('Data&amp;Parsing'!$I:$I,('Data&amp;Parsing'!$D:$D&gt;=$E77)*('Data&amp;Parsing'!$D:$D&lt;=$G77),""))),-1))</f>
        <v>23.902999999999999</v>
      </c>
      <c r="I77" s="31">
        <v>24.099</v>
      </c>
      <c r="J77" s="31">
        <v>24.099</v>
      </c>
      <c r="K77" s="31">
        <v>24.099</v>
      </c>
      <c r="L77" s="31">
        <v>23.984500000000001</v>
      </c>
      <c r="M77" s="31">
        <v>25.005600000000001</v>
      </c>
      <c r="N77" s="31">
        <v>24.941500000000001</v>
      </c>
      <c r="O77" s="31">
        <v>24.979800000000001</v>
      </c>
      <c r="P77" s="31">
        <v>24.978100000000001</v>
      </c>
      <c r="Q77" s="31">
        <v>24.978100000000001</v>
      </c>
      <c r="R77" s="31">
        <v>24.978100000000001</v>
      </c>
      <c r="S77" s="31">
        <v>24.873000000000001</v>
      </c>
      <c r="T77" s="31">
        <v>25.061499999999999</v>
      </c>
      <c r="U77" s="31">
        <v>25.501300000000001</v>
      </c>
      <c r="V77" s="31">
        <v>25.827999999999999</v>
      </c>
      <c r="W77" s="31">
        <v>25.347999999999999</v>
      </c>
      <c r="X77" s="31">
        <v>25.347999999999999</v>
      </c>
      <c r="Y77" s="31">
        <v>25.347999999999999</v>
      </c>
      <c r="Z77" s="31">
        <v>25.033000000000001</v>
      </c>
      <c r="AA77" s="31">
        <v>25.192499999999999</v>
      </c>
      <c r="AB77" s="31">
        <v>25.291499999999999</v>
      </c>
      <c r="AC77" s="31">
        <v>25.290199999999999</v>
      </c>
      <c r="AD77" s="31">
        <v>25.084599999999998</v>
      </c>
      <c r="AE77" s="31">
        <v>25.084599999999998</v>
      </c>
      <c r="AF77" s="31">
        <v>25.084599999999998</v>
      </c>
      <c r="AG77" s="31">
        <v>25.16</v>
      </c>
      <c r="AH77" s="31">
        <v>25.013999999999999</v>
      </c>
      <c r="AI77" s="31">
        <v>24.8812</v>
      </c>
      <c r="AJ77" s="31">
        <v>24.927600000000002</v>
      </c>
      <c r="AK77" s="31"/>
      <c r="AL77" s="31"/>
      <c r="AM77" s="31"/>
      <c r="AN77" s="31"/>
      <c r="AO77" s="31"/>
      <c r="AP77" s="31"/>
      <c r="AQ77" s="31"/>
      <c r="AR77" s="31"/>
      <c r="AS77" s="31"/>
      <c r="AT77" s="31"/>
      <c r="AU77" s="31"/>
      <c r="AV77" s="31"/>
    </row>
    <row r="78" spans="2:48" ht="64.5" customHeight="1" x14ac:dyDescent="0.25">
      <c r="B78" s="24">
        <v>44530</v>
      </c>
      <c r="C78" s="18">
        <f>_xlfn.XLOOKUP(B78,'Data&amp;Parsing'!$Q:$Q,'Data&amp;Parsing'!$V:$V,"",0)</f>
        <v>5.6739225168964721E-2</v>
      </c>
      <c r="D78" s="42">
        <f>_xlfn.XLOOKUP(B78,'Data&amp;Parsing'!$Q:$Q,'Data&amp;Parsing'!$W:$W,"",0)</f>
        <v>-3.6973112354176607E-2</v>
      </c>
      <c r="E78" s="26">
        <f>_xlfn.XLOOKUP($B78,'Data&amp;Parsing'!$Q:$Q,'Data&amp;Parsing'!$O:$O,"",0)</f>
        <v>44501</v>
      </c>
      <c r="F78" s="19" t="str">
        <f t="shared" si="1"/>
        <v>$25.32
$23.16</v>
      </c>
      <c r="G78" s="26">
        <f>_xlfn.XLOOKUP($B78,'Data&amp;Parsing'!$Q:$Q,'Data&amp;Parsing'!$P:$P,"",0)</f>
        <v>44528</v>
      </c>
      <c r="H78" s="30" cm="1">
        <f t="array" ref="H78:AI78">TRANSPOSE(_xlfn.SORTBY(_xlfn._xlws.FILTER('Data&amp;Parsing'!$I:$I,('Data&amp;Parsing'!$D:$D&gt;=$E78)*('Data&amp;Parsing'!$D:$D&lt;=$G78),""),_xlfn.SEQUENCE(ROWS(_xlfn._xlws.FILTER('Data&amp;Parsing'!$I:$I,('Data&amp;Parsing'!$D:$D&gt;=$E78)*('Data&amp;Parsing'!$D:$D&lt;=$G78),""))),-1))</f>
        <v>24.044499999999999</v>
      </c>
      <c r="I78" s="31">
        <v>23.536899999999999</v>
      </c>
      <c r="J78" s="31">
        <v>23.519100000000002</v>
      </c>
      <c r="K78" s="31">
        <v>23.795500000000001</v>
      </c>
      <c r="L78" s="31">
        <v>24.16</v>
      </c>
      <c r="M78" s="31">
        <v>24.16</v>
      </c>
      <c r="N78" s="31">
        <v>24.16</v>
      </c>
      <c r="O78" s="31">
        <v>24.459499999999998</v>
      </c>
      <c r="P78" s="31">
        <v>24.3064</v>
      </c>
      <c r="Q78" s="31">
        <v>24.638999999999999</v>
      </c>
      <c r="R78" s="31">
        <v>25.256499999999999</v>
      </c>
      <c r="S78" s="31">
        <v>25.317599999999999</v>
      </c>
      <c r="T78" s="31">
        <v>25.317599999999999</v>
      </c>
      <c r="U78" s="31">
        <v>25.317599999999999</v>
      </c>
      <c r="V78" s="31">
        <v>25.063099999999999</v>
      </c>
      <c r="W78" s="31">
        <v>24.834099999999999</v>
      </c>
      <c r="X78" s="31">
        <v>25.085799999999999</v>
      </c>
      <c r="Y78" s="31">
        <v>24.8048</v>
      </c>
      <c r="Z78" s="31">
        <v>24.618500000000001</v>
      </c>
      <c r="AA78" s="31">
        <v>24.618500000000001</v>
      </c>
      <c r="AB78" s="31">
        <v>24.618500000000001</v>
      </c>
      <c r="AC78" s="31">
        <v>24.181799999999999</v>
      </c>
      <c r="AD78" s="31">
        <v>23.658999999999999</v>
      </c>
      <c r="AE78" s="31">
        <v>23.552</v>
      </c>
      <c r="AF78" s="31">
        <v>23.599499999999999</v>
      </c>
      <c r="AG78" s="31">
        <v>23.1555</v>
      </c>
      <c r="AH78" s="31">
        <v>23.1555</v>
      </c>
      <c r="AI78" s="31">
        <v>23.1555</v>
      </c>
      <c r="AJ78" s="31"/>
      <c r="AK78" s="31"/>
      <c r="AL78" s="31"/>
      <c r="AM78" s="31"/>
      <c r="AN78" s="31"/>
      <c r="AO78" s="31"/>
      <c r="AP78" s="31"/>
      <c r="AQ78" s="31"/>
      <c r="AR78" s="31"/>
      <c r="AS78" s="31"/>
      <c r="AT78" s="31"/>
      <c r="AU78" s="31"/>
      <c r="AV78" s="31"/>
    </row>
    <row r="79" spans="2:48" ht="64.5" customHeight="1" x14ac:dyDescent="0.25">
      <c r="B79" s="24">
        <v>43861</v>
      </c>
      <c r="C79" s="18">
        <f>_xlfn.XLOOKUP(B79,'Data&amp;Parsing'!$Q:$Q,'Data&amp;Parsing'!$V:$V,"",0)</f>
        <v>5.5808547807807078E-2</v>
      </c>
      <c r="D79" s="42">
        <f>_xlfn.XLOOKUP(B79,'Data&amp;Parsing'!$Q:$Q,'Data&amp;Parsing'!$W:$W,"",0)</f>
        <v>1.061446255531277E-2</v>
      </c>
      <c r="E79" s="26">
        <f>_xlfn.XLOOKUP($B79,'Data&amp;Parsing'!$Q:$Q,'Data&amp;Parsing'!$O:$O,"",0)</f>
        <v>43831</v>
      </c>
      <c r="F79" s="19" t="str">
        <f t="shared" si="1"/>
        <v>$18.41
$17.47</v>
      </c>
      <c r="G79" s="26">
        <f>_xlfn.XLOOKUP($B79,'Data&amp;Parsing'!$Q:$Q,'Data&amp;Parsing'!$P:$P,"",0)</f>
        <v>43861</v>
      </c>
      <c r="H79" s="30" cm="1">
        <f t="array" ref="H79:AL79">TRANSPOSE(_xlfn.SORTBY(_xlfn._xlws.FILTER('Data&amp;Parsing'!$I:$I,('Data&amp;Parsing'!$D:$D&gt;=$E79)*('Data&amp;Parsing'!$D:$D&lt;=$G79),""),_xlfn.SEQUENCE(ROWS(_xlfn._xlws.FILTER('Data&amp;Parsing'!$I:$I,('Data&amp;Parsing'!$D:$D&gt;=$E79)*('Data&amp;Parsing'!$D:$D&lt;=$G79),""))),-1))</f>
        <v>17.853000000000002</v>
      </c>
      <c r="I79" s="31">
        <v>18.022200000000002</v>
      </c>
      <c r="J79" s="31">
        <v>18.059999999999999</v>
      </c>
      <c r="K79" s="31">
        <v>18.059999999999999</v>
      </c>
      <c r="L79" s="31">
        <v>18.059999999999999</v>
      </c>
      <c r="M79" s="31">
        <v>18.1523</v>
      </c>
      <c r="N79" s="31">
        <v>18.405999999999999</v>
      </c>
      <c r="O79" s="31">
        <v>18.103000000000002</v>
      </c>
      <c r="P79" s="31">
        <v>17.901499999999999</v>
      </c>
      <c r="Q79" s="31">
        <v>18.114999999999998</v>
      </c>
      <c r="R79" s="31">
        <v>18.114999999999998</v>
      </c>
      <c r="S79" s="31">
        <v>18.114999999999998</v>
      </c>
      <c r="T79" s="31">
        <v>17.959800000000001</v>
      </c>
      <c r="U79" s="31">
        <v>17.803000000000001</v>
      </c>
      <c r="V79" s="31">
        <v>18.004000000000001</v>
      </c>
      <c r="W79" s="31">
        <v>17.943000000000001</v>
      </c>
      <c r="X79" s="31">
        <v>18.0412</v>
      </c>
      <c r="Y79" s="31">
        <v>18.0412</v>
      </c>
      <c r="Z79" s="31">
        <v>18.0412</v>
      </c>
      <c r="AA79" s="31">
        <v>18.0776</v>
      </c>
      <c r="AB79" s="31">
        <v>17.787500000000001</v>
      </c>
      <c r="AC79" s="31">
        <v>17.839700000000001</v>
      </c>
      <c r="AD79" s="31">
        <v>17.799499999999998</v>
      </c>
      <c r="AE79" s="31">
        <v>18.100200000000001</v>
      </c>
      <c r="AF79" s="31">
        <v>18.100200000000001</v>
      </c>
      <c r="AG79" s="31">
        <v>18.100200000000001</v>
      </c>
      <c r="AH79" s="31">
        <v>18.099499999999999</v>
      </c>
      <c r="AI79" s="31">
        <v>17.472000000000001</v>
      </c>
      <c r="AJ79" s="31">
        <v>17.558499999999999</v>
      </c>
      <c r="AK79" s="31">
        <v>17.8398</v>
      </c>
      <c r="AL79" s="31">
        <v>18.0425</v>
      </c>
      <c r="AM79" s="31"/>
      <c r="AN79" s="31"/>
      <c r="AO79" s="31"/>
      <c r="AP79" s="31"/>
      <c r="AQ79" s="31"/>
      <c r="AR79" s="31"/>
      <c r="AS79" s="31"/>
      <c r="AT79" s="31"/>
      <c r="AU79" s="31"/>
      <c r="AV79" s="31"/>
    </row>
    <row r="80" spans="2:48" ht="64.5" customHeight="1" x14ac:dyDescent="0.25">
      <c r="B80" s="24">
        <v>43951</v>
      </c>
      <c r="C80" s="18">
        <f>_xlfn.XLOOKUP(B80,'Data&amp;Parsing'!$Q:$Q,'Data&amp;Parsing'!$V:$V,"",0)</f>
        <v>5.0807731750809493E-2</v>
      </c>
      <c r="D80" s="42">
        <f>_xlfn.XLOOKUP(B80,'Data&amp;Parsing'!$Q:$Q,'Data&amp;Parsing'!$W:$W,"",0)</f>
        <v>8.2584153693936069E-2</v>
      </c>
      <c r="E80" s="26">
        <f>_xlfn.XLOOKUP($B80,'Data&amp;Parsing'!$Q:$Q,'Data&amp;Parsing'!$O:$O,"",0)</f>
        <v>43920</v>
      </c>
      <c r="F80" s="19" t="str">
        <f t="shared" si="1"/>
        <v>$15.75
$13.96</v>
      </c>
      <c r="G80" s="26">
        <f>_xlfn.XLOOKUP($B80,'Data&amp;Parsing'!$Q:$Q,'Data&amp;Parsing'!$P:$P,"",0)</f>
        <v>43948</v>
      </c>
      <c r="H80" s="30" cm="1">
        <f t="array" ref="H80:AJ80">TRANSPOSE(_xlfn.SORTBY(_xlfn._xlws.FILTER('Data&amp;Parsing'!$I:$I,('Data&amp;Parsing'!$D:$D&gt;=$E80)*('Data&amp;Parsing'!$D:$D&lt;=$G80),""),_xlfn.SEQUENCE(ROWS(_xlfn._xlws.FILTER('Data&amp;Parsing'!$I:$I,('Data&amp;Parsing'!$D:$D&gt;=$E80)*('Data&amp;Parsing'!$D:$D&lt;=$G80),""))),-1))</f>
        <v>14.0487</v>
      </c>
      <c r="I80" s="31">
        <v>13.974</v>
      </c>
      <c r="J80" s="31">
        <v>13.9625</v>
      </c>
      <c r="K80" s="31">
        <v>14.488799999999999</v>
      </c>
      <c r="L80" s="31">
        <v>14.3881</v>
      </c>
      <c r="M80" s="31">
        <v>14.3881</v>
      </c>
      <c r="N80" s="31">
        <v>14.3881</v>
      </c>
      <c r="O80" s="31">
        <v>15.0037</v>
      </c>
      <c r="P80" s="31">
        <v>15.020899999999999</v>
      </c>
      <c r="Q80" s="31">
        <v>14.960100000000001</v>
      </c>
      <c r="R80" s="31">
        <v>15.432499999999999</v>
      </c>
      <c r="S80" s="31">
        <v>15.565099999999999</v>
      </c>
      <c r="T80" s="31">
        <v>15.565099999999999</v>
      </c>
      <c r="U80" s="31">
        <v>15.565099999999999</v>
      </c>
      <c r="V80" s="31">
        <v>15.4145</v>
      </c>
      <c r="W80" s="31">
        <v>15.751899999999999</v>
      </c>
      <c r="X80" s="31">
        <v>15.4635</v>
      </c>
      <c r="Y80" s="31">
        <v>15.496499999999999</v>
      </c>
      <c r="Z80" s="31">
        <v>15.178000000000001</v>
      </c>
      <c r="AA80" s="31">
        <v>15.178000000000001</v>
      </c>
      <c r="AB80" s="31">
        <v>15.178000000000001</v>
      </c>
      <c r="AC80" s="31">
        <v>15.317</v>
      </c>
      <c r="AD80" s="31">
        <v>14.8865</v>
      </c>
      <c r="AE80" s="31">
        <v>15.097</v>
      </c>
      <c r="AF80" s="31">
        <v>15.2554</v>
      </c>
      <c r="AG80" s="31">
        <v>15.253500000000001</v>
      </c>
      <c r="AH80" s="31">
        <v>15.253500000000001</v>
      </c>
      <c r="AI80" s="31">
        <v>15.253500000000001</v>
      </c>
      <c r="AJ80" s="31">
        <v>15.2089</v>
      </c>
      <c r="AK80" s="31"/>
      <c r="AL80" s="31"/>
      <c r="AM80" s="31"/>
      <c r="AN80" s="31"/>
      <c r="AO80" s="31"/>
      <c r="AP80" s="31"/>
      <c r="AQ80" s="31"/>
      <c r="AR80" s="31"/>
      <c r="AS80" s="31"/>
      <c r="AT80" s="31"/>
      <c r="AU80" s="31"/>
      <c r="AV80" s="31"/>
    </row>
    <row r="81" spans="2:48" ht="64.5" customHeight="1" x14ac:dyDescent="0.25">
      <c r="B81" s="24">
        <v>45230</v>
      </c>
      <c r="C81" s="18">
        <f>_xlfn.XLOOKUP(B81,'Data&amp;Parsing'!$Q:$Q,'Data&amp;Parsing'!$V:$V,"",0)</f>
        <v>5.0535322227522175E-2</v>
      </c>
      <c r="D81" s="42">
        <f>_xlfn.XLOOKUP(B81,'Data&amp;Parsing'!$Q:$Q,'Data&amp;Parsing'!$W:$W,"",0)</f>
        <v>4.2399513063865295E-2</v>
      </c>
      <c r="E81" s="26">
        <f>_xlfn.XLOOKUP($B81,'Data&amp;Parsing'!$Q:$Q,'Data&amp;Parsing'!$O:$O,"",0)</f>
        <v>45200</v>
      </c>
      <c r="F81" s="19" t="str">
        <f t="shared" si="1"/>
        <v>$23.37
$20.97</v>
      </c>
      <c r="G81" s="26">
        <f>_xlfn.XLOOKUP($B81,'Data&amp;Parsing'!$Q:$Q,'Data&amp;Parsing'!$P:$P,"",0)</f>
        <v>45228</v>
      </c>
      <c r="H81" s="30" cm="1">
        <f t="array" ref="H81:AJ81">TRANSPOSE(_xlfn.SORTBY(_xlfn._xlws.FILTER('Data&amp;Parsing'!$I:$I,('Data&amp;Parsing'!$D:$D&gt;=$E81)*('Data&amp;Parsing'!$D:$D&lt;=$G81),""),_xlfn.SEQUENCE(ROWS(_xlfn._xlws.FILTER('Data&amp;Parsing'!$I:$I,('Data&amp;Parsing'!$D:$D&gt;=$E81)*('Data&amp;Parsing'!$D:$D&lt;=$G81),""))),-1))</f>
        <v>22.179500000000001</v>
      </c>
      <c r="I81" s="31">
        <v>21.045000000000002</v>
      </c>
      <c r="J81" s="31">
        <v>21.173100000000002</v>
      </c>
      <c r="K81" s="31">
        <v>21.01</v>
      </c>
      <c r="L81" s="31">
        <v>20.973400000000002</v>
      </c>
      <c r="M81" s="31">
        <v>21.603200000000001</v>
      </c>
      <c r="N81" s="31">
        <v>21.603200000000001</v>
      </c>
      <c r="O81" s="31">
        <v>21.603200000000001</v>
      </c>
      <c r="P81" s="31">
        <v>21.88</v>
      </c>
      <c r="Q81" s="31">
        <v>21.842099999999999</v>
      </c>
      <c r="R81" s="31">
        <v>22.037500000000001</v>
      </c>
      <c r="S81" s="31">
        <v>21.8294</v>
      </c>
      <c r="T81" s="31">
        <v>22.720199999999998</v>
      </c>
      <c r="U81" s="31">
        <v>22.720199999999998</v>
      </c>
      <c r="V81" s="31">
        <v>22.720199999999998</v>
      </c>
      <c r="W81" s="31">
        <v>22.6145</v>
      </c>
      <c r="X81" s="31">
        <v>22.809200000000001</v>
      </c>
      <c r="Y81" s="31">
        <v>22.8415</v>
      </c>
      <c r="Z81" s="31">
        <v>23.045200000000001</v>
      </c>
      <c r="AA81" s="31">
        <v>23.374700000000001</v>
      </c>
      <c r="AB81" s="31">
        <v>23.374700000000001</v>
      </c>
      <c r="AC81" s="31">
        <v>23.374700000000001</v>
      </c>
      <c r="AD81" s="31">
        <v>22.977499999999999</v>
      </c>
      <c r="AE81" s="31">
        <v>22.916699999999999</v>
      </c>
      <c r="AF81" s="31">
        <v>22.864999999999998</v>
      </c>
      <c r="AG81" s="31">
        <v>22.795000000000002</v>
      </c>
      <c r="AH81" s="31">
        <v>23.119900000000001</v>
      </c>
      <c r="AI81" s="31">
        <v>23.119900000000001</v>
      </c>
      <c r="AJ81" s="31">
        <v>23.119900000000001</v>
      </c>
      <c r="AK81" s="31"/>
      <c r="AL81" s="31"/>
      <c r="AM81" s="31"/>
      <c r="AN81" s="31"/>
      <c r="AO81" s="31"/>
      <c r="AP81" s="31"/>
      <c r="AQ81" s="31"/>
      <c r="AR81" s="31"/>
      <c r="AS81" s="31"/>
      <c r="AT81" s="31"/>
      <c r="AU81" s="31"/>
      <c r="AV81" s="31"/>
    </row>
    <row r="82" spans="2:48" ht="64.5" customHeight="1" x14ac:dyDescent="0.25">
      <c r="B82" s="24">
        <v>44804</v>
      </c>
      <c r="C82" s="18">
        <f>_xlfn.XLOOKUP(B82,'Data&amp;Parsing'!$Q:$Q,'Data&amp;Parsing'!$V:$V,"",0)</f>
        <v>3.870495071247778E-2</v>
      </c>
      <c r="D82" s="42">
        <f>_xlfn.XLOOKUP(B82,'Data&amp;Parsing'!$Q:$Q,'Data&amp;Parsing'!$W:$W,"",0)</f>
        <v>-7.8621062194612873E-2</v>
      </c>
      <c r="E82" s="26">
        <f>_xlfn.XLOOKUP($B82,'Data&amp;Parsing'!$Q:$Q,'Data&amp;Parsing'!$O:$O,"",0)</f>
        <v>44774</v>
      </c>
      <c r="F82" s="19" t="str">
        <f t="shared" si="1"/>
        <v>$20.82
$18.76</v>
      </c>
      <c r="G82" s="26">
        <f>_xlfn.XLOOKUP($B82,'Data&amp;Parsing'!$Q:$Q,'Data&amp;Parsing'!$P:$P,"",0)</f>
        <v>44802</v>
      </c>
      <c r="H82" s="30" cm="1">
        <f t="array" ref="H82:AJ82">TRANSPOSE(_xlfn.SORTBY(_xlfn._xlws.FILTER('Data&amp;Parsing'!$I:$I,('Data&amp;Parsing'!$D:$D&gt;=$E82)*('Data&amp;Parsing'!$D:$D&lt;=$G82),""),_xlfn.SEQUENCE(ROWS(_xlfn._xlws.FILTER('Data&amp;Parsing'!$I:$I,('Data&amp;Parsing'!$D:$D&gt;=$E82)*('Data&amp;Parsing'!$D:$D&lt;=$G82),""))),-1))</f>
        <v>20.363499999999998</v>
      </c>
      <c r="I82" s="31">
        <v>19.978000000000002</v>
      </c>
      <c r="J82" s="31">
        <v>20.062999999999999</v>
      </c>
      <c r="K82" s="31">
        <v>20.1785</v>
      </c>
      <c r="L82" s="31">
        <v>19.895299999999999</v>
      </c>
      <c r="M82" s="31">
        <v>19.895299999999999</v>
      </c>
      <c r="N82" s="31">
        <v>19.895299999999999</v>
      </c>
      <c r="O82" s="31">
        <v>20.667999999999999</v>
      </c>
      <c r="P82" s="31">
        <v>20.525700000000001</v>
      </c>
      <c r="Q82" s="31">
        <v>20.5886</v>
      </c>
      <c r="R82" s="31">
        <v>20.311499999999999</v>
      </c>
      <c r="S82" s="31">
        <v>20.824000000000002</v>
      </c>
      <c r="T82" s="31">
        <v>20.824000000000002</v>
      </c>
      <c r="U82" s="31">
        <v>20.824000000000002</v>
      </c>
      <c r="V82" s="31">
        <v>20.2727</v>
      </c>
      <c r="W82" s="31">
        <v>20.148199999999999</v>
      </c>
      <c r="X82" s="31">
        <v>19.800799999999999</v>
      </c>
      <c r="Y82" s="31">
        <v>19.539000000000001</v>
      </c>
      <c r="Z82" s="31">
        <v>19.047499999999999</v>
      </c>
      <c r="AA82" s="31">
        <v>19.047499999999999</v>
      </c>
      <c r="AB82" s="31">
        <v>19.047499999999999</v>
      </c>
      <c r="AC82" s="31">
        <v>18.989000000000001</v>
      </c>
      <c r="AD82" s="31">
        <v>19.116900000000001</v>
      </c>
      <c r="AE82" s="31">
        <v>19.112500000000001</v>
      </c>
      <c r="AF82" s="31">
        <v>19.2485</v>
      </c>
      <c r="AG82" s="31">
        <v>18.896599999999999</v>
      </c>
      <c r="AH82" s="31">
        <v>18.896599999999999</v>
      </c>
      <c r="AI82" s="31">
        <v>18.896599999999999</v>
      </c>
      <c r="AJ82" s="31">
        <v>18.762499999999999</v>
      </c>
      <c r="AK82" s="31"/>
      <c r="AL82" s="31"/>
      <c r="AM82" s="31"/>
      <c r="AN82" s="31"/>
      <c r="AO82" s="31"/>
      <c r="AP82" s="31"/>
      <c r="AQ82" s="31"/>
      <c r="AR82" s="31"/>
      <c r="AS82" s="31"/>
      <c r="AT82" s="31"/>
      <c r="AU82" s="31"/>
      <c r="AV82" s="31"/>
    </row>
    <row r="83" spans="2:48" ht="64.5" customHeight="1" x14ac:dyDescent="0.25">
      <c r="B83" s="24">
        <v>43585</v>
      </c>
      <c r="C83" s="18">
        <f>_xlfn.XLOOKUP(B83,'Data&amp;Parsing'!$Q:$Q,'Data&amp;Parsing'!$V:$V,"",0)</f>
        <v>3.515199320153941E-2</v>
      </c>
      <c r="D83" s="42">
        <f>_xlfn.XLOOKUP(B83,'Data&amp;Parsing'!$Q:$Q,'Data&amp;Parsing'!$W:$W,"",0)</f>
        <v>-2.2026286024221489E-3</v>
      </c>
      <c r="E83" s="26">
        <f>_xlfn.XLOOKUP($B83,'Data&amp;Parsing'!$Q:$Q,'Data&amp;Parsing'!$O:$O,"",0)</f>
        <v>43553</v>
      </c>
      <c r="F83" s="19" t="str">
        <f t="shared" si="1"/>
        <v>$15.25
$14.84</v>
      </c>
      <c r="G83" s="26">
        <f>_xlfn.XLOOKUP($B83,'Data&amp;Parsing'!$Q:$Q,'Data&amp;Parsing'!$P:$P,"",0)</f>
        <v>43583</v>
      </c>
      <c r="H83" s="30" cm="1">
        <f t="array" ref="H83:AL83">TRANSPOSE(_xlfn.SORTBY(_xlfn._xlws.FILTER('Data&amp;Parsing'!$I:$I,('Data&amp;Parsing'!$D:$D&gt;=$E83)*('Data&amp;Parsing'!$D:$D&lt;=$G83),""),_xlfn.SEQUENCE(ROWS(_xlfn._xlws.FILTER('Data&amp;Parsing'!$I:$I,('Data&amp;Parsing'!$D:$D&gt;=$E83)*('Data&amp;Parsing'!$D:$D&lt;=$G83),""))),-1))</f>
        <v>15.1183</v>
      </c>
      <c r="I83" s="31">
        <v>15.1183</v>
      </c>
      <c r="J83" s="31">
        <v>15.1183</v>
      </c>
      <c r="K83" s="31">
        <v>15.106</v>
      </c>
      <c r="L83" s="31">
        <v>15.1203</v>
      </c>
      <c r="M83" s="31">
        <v>15.135300000000001</v>
      </c>
      <c r="N83" s="31">
        <v>15.151</v>
      </c>
      <c r="O83" s="31">
        <v>15.108599999999999</v>
      </c>
      <c r="P83" s="31">
        <v>15.108599999999999</v>
      </c>
      <c r="Q83" s="31">
        <v>15.108599999999999</v>
      </c>
      <c r="R83" s="31">
        <v>15.2485</v>
      </c>
      <c r="S83" s="31">
        <v>15.2218</v>
      </c>
      <c r="T83" s="31">
        <v>15.2395</v>
      </c>
      <c r="U83" s="31">
        <v>14.971299999999999</v>
      </c>
      <c r="V83" s="31">
        <v>14.974299999999999</v>
      </c>
      <c r="W83" s="31">
        <v>14.974299999999999</v>
      </c>
      <c r="X83" s="31">
        <v>14.974299999999999</v>
      </c>
      <c r="Y83" s="31">
        <v>15.0015</v>
      </c>
      <c r="Z83" s="31">
        <v>15.003</v>
      </c>
      <c r="AA83" s="31">
        <v>14.9908</v>
      </c>
      <c r="AB83" s="31">
        <v>15.009</v>
      </c>
      <c r="AC83" s="31">
        <v>15.032</v>
      </c>
      <c r="AD83" s="31">
        <v>15.032</v>
      </c>
      <c r="AE83" s="31">
        <v>15.032</v>
      </c>
      <c r="AF83" s="31">
        <v>15.012</v>
      </c>
      <c r="AG83" s="31">
        <v>14.843500000000001</v>
      </c>
      <c r="AH83" s="31">
        <v>14.946300000000001</v>
      </c>
      <c r="AI83" s="31">
        <v>14.946</v>
      </c>
      <c r="AJ83" s="31">
        <v>15.085000000000001</v>
      </c>
      <c r="AK83" s="31">
        <v>15.085000000000001</v>
      </c>
      <c r="AL83" s="31">
        <v>15.085000000000001</v>
      </c>
      <c r="AM83" s="31"/>
      <c r="AN83" s="31"/>
      <c r="AO83" s="31"/>
      <c r="AP83" s="31"/>
      <c r="AQ83" s="31"/>
      <c r="AR83" s="31"/>
      <c r="AS83" s="31"/>
      <c r="AT83" s="31"/>
      <c r="AU83" s="31"/>
      <c r="AV83" s="31"/>
    </row>
    <row r="84" spans="2:48" ht="64.5" customHeight="1" x14ac:dyDescent="0.25">
      <c r="B84" s="24">
        <v>44377</v>
      </c>
      <c r="C84" s="18">
        <f>_xlfn.XLOOKUP(B84,'Data&amp;Parsing'!$Q:$Q,'Data&amp;Parsing'!$V:$V,"",0)</f>
        <v>3.2767478896387696E-2</v>
      </c>
      <c r="D84" s="42">
        <f>_xlfn.XLOOKUP(B84,'Data&amp;Parsing'!$Q:$Q,'Data&amp;Parsing'!$W:$W,"",0)</f>
        <v>-6.3844661864932498E-2</v>
      </c>
      <c r="E84" s="26">
        <f>_xlfn.XLOOKUP($B84,'Data&amp;Parsing'!$Q:$Q,'Data&amp;Parsing'!$O:$O,"",0)</f>
        <v>44348</v>
      </c>
      <c r="F84" s="19" t="str">
        <f t="shared" si="1"/>
        <v>$28.17
$25.78</v>
      </c>
      <c r="G84" s="26">
        <f>_xlfn.XLOOKUP($B84,'Data&amp;Parsing'!$Q:$Q,'Data&amp;Parsing'!$P:$P,"",0)</f>
        <v>44375</v>
      </c>
      <c r="H84" s="30" cm="1">
        <f t="array" ref="H84:AI84">TRANSPOSE(_xlfn.SORTBY(_xlfn._xlws.FILTER('Data&amp;Parsing'!$I:$I,('Data&amp;Parsing'!$D:$D&gt;=$E84)*('Data&amp;Parsing'!$D:$D&lt;=$G84),""),_xlfn.SEQUENCE(ROWS(_xlfn._xlws.FILTER('Data&amp;Parsing'!$I:$I,('Data&amp;Parsing'!$D:$D&gt;=$E84)*('Data&amp;Parsing'!$D:$D&lt;=$G84),""))),-1))</f>
        <v>27.892700000000001</v>
      </c>
      <c r="I84" s="31">
        <v>28.171900000000001</v>
      </c>
      <c r="J84" s="31">
        <v>27.4316</v>
      </c>
      <c r="K84" s="31">
        <v>27.793299999999999</v>
      </c>
      <c r="L84" s="31">
        <v>27.793299999999999</v>
      </c>
      <c r="M84" s="31">
        <v>27.793299999999999</v>
      </c>
      <c r="N84" s="31">
        <v>27.889700000000001</v>
      </c>
      <c r="O84" s="31">
        <v>27.617999999999999</v>
      </c>
      <c r="P84" s="31">
        <v>27.772500000000001</v>
      </c>
      <c r="Q84" s="31">
        <v>27.99</v>
      </c>
      <c r="R84" s="31">
        <v>27.9175</v>
      </c>
      <c r="S84" s="31">
        <v>27.9175</v>
      </c>
      <c r="T84" s="31">
        <v>27.9175</v>
      </c>
      <c r="U84" s="31">
        <v>27.856000000000002</v>
      </c>
      <c r="V84" s="31">
        <v>27.664300000000001</v>
      </c>
      <c r="W84" s="31">
        <v>26.9831</v>
      </c>
      <c r="X84" s="31">
        <v>25.904699999999998</v>
      </c>
      <c r="Y84" s="31">
        <v>25.786799999999999</v>
      </c>
      <c r="Z84" s="31">
        <v>25.786799999999999</v>
      </c>
      <c r="AA84" s="31">
        <v>25.786799999999999</v>
      </c>
      <c r="AB84" s="31">
        <v>25.951599999999999</v>
      </c>
      <c r="AC84" s="31">
        <v>25.7773</v>
      </c>
      <c r="AD84" s="31">
        <v>25.891400000000001</v>
      </c>
      <c r="AE84" s="31">
        <v>25.946999999999999</v>
      </c>
      <c r="AF84" s="31">
        <v>26.102</v>
      </c>
      <c r="AG84" s="31">
        <v>26.102</v>
      </c>
      <c r="AH84" s="31">
        <v>26.102</v>
      </c>
      <c r="AI84" s="31">
        <v>26.111899999999999</v>
      </c>
      <c r="AJ84" s="31"/>
      <c r="AK84" s="31"/>
      <c r="AL84" s="31"/>
      <c r="AM84" s="31"/>
      <c r="AN84" s="31"/>
      <c r="AO84" s="31"/>
      <c r="AP84" s="31"/>
      <c r="AQ84" s="31"/>
      <c r="AR84" s="31"/>
      <c r="AS84" s="31"/>
      <c r="AT84" s="31"/>
      <c r="AU84" s="31"/>
      <c r="AV84" s="31"/>
    </row>
    <row r="85" spans="2:48" ht="64.5" customHeight="1" x14ac:dyDescent="0.25">
      <c r="B85" s="24">
        <v>44742</v>
      </c>
      <c r="C85" s="18">
        <f>_xlfn.XLOOKUP(B85,'Data&amp;Parsing'!$Q:$Q,'Data&amp;Parsing'!$V:$V,"",0)</f>
        <v>2.8544206923809701E-2</v>
      </c>
      <c r="D85" s="42">
        <f>_xlfn.XLOOKUP(B85,'Data&amp;Parsing'!$Q:$Q,'Data&amp;Parsing'!$W:$W,"",0)</f>
        <v>-3.0748020135304054E-2</v>
      </c>
      <c r="E85" s="26">
        <f>_xlfn.XLOOKUP($B85,'Data&amp;Parsing'!$Q:$Q,'Data&amp;Parsing'!$O:$O,"",0)</f>
        <v>44713</v>
      </c>
      <c r="F85" s="19" t="str">
        <f t="shared" si="1"/>
        <v>$22.31
$20.95</v>
      </c>
      <c r="G85" s="26">
        <f>_xlfn.XLOOKUP($B85,'Data&amp;Parsing'!$Q:$Q,'Data&amp;Parsing'!$P:$P,"",0)</f>
        <v>44739</v>
      </c>
      <c r="H85" s="30" cm="1">
        <f t="array" ref="H85:AH85">TRANSPOSE(_xlfn.SORTBY(_xlfn._xlws.FILTER('Data&amp;Parsing'!$I:$I,('Data&amp;Parsing'!$D:$D&gt;=$E85)*('Data&amp;Parsing'!$D:$D&lt;=$G85),""),_xlfn.SEQUENCE(ROWS(_xlfn._xlws.FILTER('Data&amp;Parsing'!$I:$I,('Data&amp;Parsing'!$D:$D&gt;=$E85)*('Data&amp;Parsing'!$D:$D&lt;=$G85),""))),-1))</f>
        <v>21.8323</v>
      </c>
      <c r="I85" s="31">
        <v>22.306799999999999</v>
      </c>
      <c r="J85" s="31">
        <v>21.9255</v>
      </c>
      <c r="K85" s="31">
        <v>21.9255</v>
      </c>
      <c r="L85" s="31">
        <v>21.9255</v>
      </c>
      <c r="M85" s="31">
        <v>22.072500000000002</v>
      </c>
      <c r="N85" s="31">
        <v>22.234999999999999</v>
      </c>
      <c r="O85" s="31">
        <v>22.052099999999999</v>
      </c>
      <c r="P85" s="31">
        <v>21.691700000000001</v>
      </c>
      <c r="Q85" s="31">
        <v>21.889500000000002</v>
      </c>
      <c r="R85" s="31">
        <v>21.889500000000002</v>
      </c>
      <c r="S85" s="31">
        <v>21.889500000000002</v>
      </c>
      <c r="T85" s="31">
        <v>21.078199999999999</v>
      </c>
      <c r="U85" s="31">
        <v>21.048500000000001</v>
      </c>
      <c r="V85" s="31">
        <v>21.687999999999999</v>
      </c>
      <c r="W85" s="31">
        <v>21.9558</v>
      </c>
      <c r="X85" s="31">
        <v>21.673500000000001</v>
      </c>
      <c r="Y85" s="31">
        <v>21.673500000000001</v>
      </c>
      <c r="Z85" s="31">
        <v>21.673500000000001</v>
      </c>
      <c r="AA85" s="31">
        <v>21.747499999999999</v>
      </c>
      <c r="AB85" s="31">
        <v>21.687000000000001</v>
      </c>
      <c r="AC85" s="31">
        <v>21.418700000000001</v>
      </c>
      <c r="AD85" s="31">
        <v>20.954000000000001</v>
      </c>
      <c r="AE85" s="31">
        <v>21.1645</v>
      </c>
      <c r="AF85" s="31">
        <v>21.1645</v>
      </c>
      <c r="AG85" s="31">
        <v>21.1645</v>
      </c>
      <c r="AH85" s="31">
        <v>21.161000000000001</v>
      </c>
      <c r="AI85" s="31"/>
      <c r="AJ85" s="31"/>
      <c r="AK85" s="31"/>
      <c r="AL85" s="31"/>
      <c r="AM85" s="31"/>
      <c r="AN85" s="31"/>
      <c r="AO85" s="31"/>
      <c r="AP85" s="31"/>
      <c r="AQ85" s="31"/>
      <c r="AR85" s="31"/>
      <c r="AS85" s="31"/>
      <c r="AT85" s="31"/>
      <c r="AU85" s="31"/>
      <c r="AV85" s="31"/>
    </row>
    <row r="86" spans="2:48" ht="64.5" customHeight="1" x14ac:dyDescent="0.25">
      <c r="B86" s="24">
        <v>45596</v>
      </c>
      <c r="C86" s="18">
        <f>_xlfn.XLOOKUP(B86,'Data&amp;Parsing'!$Q:$Q,'Data&amp;Parsing'!$V:$V,"",0)</f>
        <v>2.4528760999338064E-2</v>
      </c>
      <c r="D86" s="42">
        <f>_xlfn.XLOOKUP(B86,'Data&amp;Parsing'!$Q:$Q,'Data&amp;Parsing'!$W:$W,"",0)</f>
        <v>9.5307428447900328E-2</v>
      </c>
      <c r="E86" s="26">
        <f>_xlfn.XLOOKUP($B86,'Data&amp;Parsing'!$Q:$Q,'Data&amp;Parsing'!$O:$O,"",0)</f>
        <v>45566</v>
      </c>
      <c r="F86" s="19" t="str">
        <f t="shared" si="1"/>
        <v>$34.86
$30.50</v>
      </c>
      <c r="G86" s="26">
        <f>_xlfn.XLOOKUP($B86,'Data&amp;Parsing'!$Q:$Q,'Data&amp;Parsing'!$P:$P,"",0)</f>
        <v>45594</v>
      </c>
      <c r="H86" s="30" cm="1">
        <f t="array" ref="H86:AJ86">TRANSPOSE(_xlfn.SORTBY(_xlfn._xlws.FILTER('Data&amp;Parsing'!$I:$I,('Data&amp;Parsing'!$D:$D&gt;=$E86)*('Data&amp;Parsing'!$D:$D&lt;=$G86),""),_xlfn.SEQUENCE(ROWS(_xlfn._xlws.FILTER('Data&amp;Parsing'!$I:$I,('Data&amp;Parsing'!$D:$D&gt;=$E86)*('Data&amp;Parsing'!$D:$D&lt;=$G86),""))),-1))</f>
        <v>31.456099999999999</v>
      </c>
      <c r="I86" s="31">
        <v>31.831499999999998</v>
      </c>
      <c r="J86" s="31">
        <v>32.017000000000003</v>
      </c>
      <c r="K86" s="31">
        <v>32.199800000000003</v>
      </c>
      <c r="L86" s="31">
        <v>32.199800000000003</v>
      </c>
      <c r="M86" s="31">
        <v>32.199800000000003</v>
      </c>
      <c r="N86" s="31">
        <v>31.684999999999999</v>
      </c>
      <c r="O86" s="31">
        <v>30.668299999999999</v>
      </c>
      <c r="P86" s="31">
        <v>30.502500000000001</v>
      </c>
      <c r="Q86" s="31">
        <v>31.161999999999999</v>
      </c>
      <c r="R86" s="31">
        <v>31.5395</v>
      </c>
      <c r="S86" s="31">
        <v>31.5395</v>
      </c>
      <c r="T86" s="31">
        <v>31.5395</v>
      </c>
      <c r="U86" s="31">
        <v>31.1982</v>
      </c>
      <c r="V86" s="31">
        <v>31.5002</v>
      </c>
      <c r="W86" s="31">
        <v>31.690200000000001</v>
      </c>
      <c r="X86" s="31">
        <v>31.697500000000002</v>
      </c>
      <c r="Y86" s="31">
        <v>33.716200000000001</v>
      </c>
      <c r="Z86" s="31">
        <v>33.716200000000001</v>
      </c>
      <c r="AA86" s="31">
        <v>33.716200000000001</v>
      </c>
      <c r="AB86" s="31">
        <v>33.788499999999999</v>
      </c>
      <c r="AC86" s="31">
        <v>34.858499999999999</v>
      </c>
      <c r="AD86" s="31">
        <v>33.698999999999998</v>
      </c>
      <c r="AE86" s="31">
        <v>33.683300000000003</v>
      </c>
      <c r="AF86" s="31">
        <v>33.718800000000002</v>
      </c>
      <c r="AG86" s="31">
        <v>33.718800000000002</v>
      </c>
      <c r="AH86" s="31">
        <v>33.718800000000002</v>
      </c>
      <c r="AI86" s="31">
        <v>33.672499999999999</v>
      </c>
      <c r="AJ86" s="31">
        <v>34.454099999999997</v>
      </c>
      <c r="AK86" s="31"/>
      <c r="AL86" s="31"/>
      <c r="AM86" s="31"/>
      <c r="AN86" s="31"/>
      <c r="AO86" s="31"/>
      <c r="AP86" s="31"/>
      <c r="AQ86" s="31"/>
      <c r="AR86" s="31"/>
      <c r="AS86" s="31"/>
      <c r="AT86" s="31"/>
      <c r="AU86" s="31"/>
      <c r="AV86" s="31"/>
    </row>
    <row r="87" spans="2:48" ht="64.5" customHeight="1" x14ac:dyDescent="0.25">
      <c r="B87" s="24">
        <v>43524</v>
      </c>
      <c r="C87" s="18">
        <f>_xlfn.XLOOKUP(B87,'Data&amp;Parsing'!$Q:$Q,'Data&amp;Parsing'!$V:$V,"",0)</f>
        <v>1.3219481155176863E-2</v>
      </c>
      <c r="D87" s="42">
        <f>_xlfn.XLOOKUP(B87,'Data&amp;Parsing'!$Q:$Q,'Data&amp;Parsing'!$W:$W,"",0)</f>
        <v>-6.976481088080132E-4</v>
      </c>
      <c r="E87" s="26">
        <f>_xlfn.XLOOKUP($B87,'Data&amp;Parsing'!$Q:$Q,'Data&amp;Parsing'!$O:$O,"",0)</f>
        <v>43497</v>
      </c>
      <c r="F87" s="19" t="str">
        <f t="shared" si="1"/>
        <v>$16.05
$15.57</v>
      </c>
      <c r="G87" s="26">
        <f>_xlfn.XLOOKUP($B87,'Data&amp;Parsing'!$Q:$Q,'Data&amp;Parsing'!$P:$P,"",0)</f>
        <v>43521</v>
      </c>
      <c r="H87" s="30" cm="1">
        <f t="array" ref="H87:AF87">TRANSPOSE(_xlfn.SORTBY(_xlfn._xlws.FILTER('Data&amp;Parsing'!$I:$I,('Data&amp;Parsing'!$D:$D&gt;=$E87)*('Data&amp;Parsing'!$D:$D&lt;=$G87),""),_xlfn.SEQUENCE(ROWS(_xlfn._xlws.FILTER('Data&amp;Parsing'!$I:$I,('Data&amp;Parsing'!$D:$D&gt;=$E87)*('Data&amp;Parsing'!$D:$D&lt;=$G87),""))),-1))</f>
        <v>15.8995</v>
      </c>
      <c r="I87" s="31">
        <v>15.9237</v>
      </c>
      <c r="J87" s="31">
        <v>15.9237</v>
      </c>
      <c r="K87" s="31">
        <v>15.9237</v>
      </c>
      <c r="L87" s="31">
        <v>15.8142</v>
      </c>
      <c r="M87" s="31">
        <v>16.049099999999999</v>
      </c>
      <c r="N87" s="31">
        <v>15.9915</v>
      </c>
      <c r="O87" s="31">
        <v>15.81</v>
      </c>
      <c r="P87" s="31">
        <v>15.7875</v>
      </c>
      <c r="Q87" s="31">
        <v>15.7875</v>
      </c>
      <c r="R87" s="31">
        <v>15.7875</v>
      </c>
      <c r="S87" s="31">
        <v>15.621499999999999</v>
      </c>
      <c r="T87" s="31">
        <v>15.5715</v>
      </c>
      <c r="U87" s="31">
        <v>15.7065</v>
      </c>
      <c r="V87" s="31">
        <v>15.7075</v>
      </c>
      <c r="W87" s="31">
        <v>15.824199999999999</v>
      </c>
      <c r="X87" s="31">
        <v>15.824199999999999</v>
      </c>
      <c r="Y87" s="31">
        <v>15.824199999999999</v>
      </c>
      <c r="Z87" s="31">
        <v>15.736000000000001</v>
      </c>
      <c r="AA87" s="31">
        <v>15.6737</v>
      </c>
      <c r="AB87" s="31">
        <v>15.8505</v>
      </c>
      <c r="AC87" s="31">
        <v>15.868499999999999</v>
      </c>
      <c r="AD87" s="31">
        <v>15.910600000000001</v>
      </c>
      <c r="AE87" s="31">
        <v>15.910600000000001</v>
      </c>
      <c r="AF87" s="31">
        <v>15.910600000000001</v>
      </c>
      <c r="AG87" s="31"/>
      <c r="AH87" s="31"/>
      <c r="AI87" s="31"/>
      <c r="AJ87" s="31"/>
      <c r="AK87" s="31"/>
      <c r="AL87" s="31"/>
      <c r="AM87" s="31"/>
      <c r="AN87" s="31"/>
      <c r="AO87" s="31"/>
      <c r="AP87" s="31"/>
      <c r="AQ87" s="31"/>
      <c r="AR87" s="31"/>
      <c r="AS87" s="31"/>
      <c r="AT87" s="31"/>
      <c r="AU87" s="31"/>
      <c r="AV87" s="31"/>
    </row>
    <row r="88" spans="2:48" ht="64.5" customHeight="1" x14ac:dyDescent="0.25">
      <c r="B88" s="24">
        <v>43890</v>
      </c>
      <c r="C88" s="18">
        <f>_xlfn.XLOOKUP(B88,'Data&amp;Parsing'!$Q:$Q,'Data&amp;Parsing'!$V:$V,"",0)</f>
        <v>1.1628046580490936E-2</v>
      </c>
      <c r="D88" s="42">
        <f>_xlfn.XLOOKUP(B88,'Data&amp;Parsing'!$Q:$Q,'Data&amp;Parsing'!$W:$W,"",0)</f>
        <v>-6.750727449078584E-3</v>
      </c>
      <c r="E88" s="26">
        <f>_xlfn.XLOOKUP($B88,'Data&amp;Parsing'!$Q:$Q,'Data&amp;Parsing'!$O:$O,"",0)</f>
        <v>43862</v>
      </c>
      <c r="F88" s="19" t="str">
        <f t="shared" si="1"/>
        <v>$18.63
$17.49</v>
      </c>
      <c r="G88" s="26">
        <f>_xlfn.XLOOKUP($B88,'Data&amp;Parsing'!$Q:$Q,'Data&amp;Parsing'!$P:$P,"",0)</f>
        <v>43887</v>
      </c>
      <c r="H88" s="30" cm="1">
        <f t="array" ref="H88:AG88">TRANSPOSE(_xlfn.SORTBY(_xlfn._xlws.FILTER('Data&amp;Parsing'!$I:$I,('Data&amp;Parsing'!$D:$D&gt;=$E88)*('Data&amp;Parsing'!$D:$D&lt;=$G88),""),_xlfn.SEQUENCE(ROWS(_xlfn._xlws.FILTER('Data&amp;Parsing'!$I:$I,('Data&amp;Parsing'!$D:$D&gt;=$E88)*('Data&amp;Parsing'!$D:$D&lt;=$G88),""))),-1))</f>
        <v>18.0425</v>
      </c>
      <c r="I88" s="31">
        <v>18.0425</v>
      </c>
      <c r="J88" s="31">
        <v>17.682200000000002</v>
      </c>
      <c r="K88" s="31">
        <v>17.5945</v>
      </c>
      <c r="L88" s="31">
        <v>17.6112</v>
      </c>
      <c r="M88" s="31">
        <v>17.823</v>
      </c>
      <c r="N88" s="31">
        <v>17.701000000000001</v>
      </c>
      <c r="O88" s="31">
        <v>17.701000000000001</v>
      </c>
      <c r="P88" s="31">
        <v>17.701000000000001</v>
      </c>
      <c r="Q88" s="31">
        <v>17.766999999999999</v>
      </c>
      <c r="R88" s="31">
        <v>17.647200000000002</v>
      </c>
      <c r="S88" s="31">
        <v>17.486499999999999</v>
      </c>
      <c r="T88" s="31">
        <v>17.648499999999999</v>
      </c>
      <c r="U88" s="31">
        <v>17.741299999999999</v>
      </c>
      <c r="V88" s="31">
        <v>17.741299999999999</v>
      </c>
      <c r="W88" s="31">
        <v>17.741299999999999</v>
      </c>
      <c r="X88" s="31">
        <v>17.693999999999999</v>
      </c>
      <c r="Y88" s="31">
        <v>18.172999999999998</v>
      </c>
      <c r="Z88" s="31">
        <v>18.431999999999999</v>
      </c>
      <c r="AA88" s="31">
        <v>18.365500000000001</v>
      </c>
      <c r="AB88" s="31">
        <v>18.489000000000001</v>
      </c>
      <c r="AC88" s="31">
        <v>18.489000000000001</v>
      </c>
      <c r="AD88" s="31">
        <v>18.489000000000001</v>
      </c>
      <c r="AE88" s="31">
        <v>18.634499999999999</v>
      </c>
      <c r="AF88" s="31">
        <v>18.001000000000001</v>
      </c>
      <c r="AG88" s="31">
        <v>17.9207</v>
      </c>
      <c r="AH88" s="31"/>
      <c r="AI88" s="31"/>
      <c r="AJ88" s="31"/>
      <c r="AK88" s="31"/>
      <c r="AL88" s="31"/>
      <c r="AM88" s="31"/>
      <c r="AN88" s="31"/>
      <c r="AO88" s="31"/>
      <c r="AP88" s="31"/>
      <c r="AQ88" s="31"/>
      <c r="AR88" s="31"/>
      <c r="AS88" s="31"/>
      <c r="AT88" s="31"/>
      <c r="AU88" s="31"/>
      <c r="AV88" s="31"/>
    </row>
    <row r="89" spans="2:48" ht="64.5" customHeight="1" x14ac:dyDescent="0.25">
      <c r="B89" s="24">
        <v>44012</v>
      </c>
      <c r="C89" s="18">
        <f>_xlfn.XLOOKUP(B89,'Data&amp;Parsing'!$Q:$Q,'Data&amp;Parsing'!$V:$V,"",0)</f>
        <v>3.7096336586058243E-3</v>
      </c>
      <c r="D89" s="42">
        <f>_xlfn.XLOOKUP(B89,'Data&amp;Parsing'!$Q:$Q,'Data&amp;Parsing'!$W:$W,"",0)</f>
        <v>-2.7213969218329182E-2</v>
      </c>
      <c r="E89" s="26">
        <f>_xlfn.XLOOKUP($B89,'Data&amp;Parsing'!$Q:$Q,'Data&amp;Parsing'!$O:$O,"",0)</f>
        <v>43983</v>
      </c>
      <c r="F89" s="19" t="str">
        <f t="shared" si="1"/>
        <v>$18.30
$17.38</v>
      </c>
      <c r="G89" s="26">
        <f>_xlfn.XLOOKUP($B89,'Data&amp;Parsing'!$Q:$Q,'Data&amp;Parsing'!$P:$P,"",0)</f>
        <v>44010</v>
      </c>
      <c r="H89" s="30" cm="1">
        <f t="array" ref="H89:AI89">TRANSPOSE(_xlfn.SORTBY(_xlfn._xlws.FILTER('Data&amp;Parsing'!$I:$I,('Data&amp;Parsing'!$D:$D&gt;=$E89)*('Data&amp;Parsing'!$D:$D&lt;=$G89),""),_xlfn.SEQUENCE(ROWS(_xlfn._xlws.FILTER('Data&amp;Parsing'!$I:$I,('Data&amp;Parsing'!$D:$D&gt;=$E89)*('Data&amp;Parsing'!$D:$D&lt;=$G89),""))),-1))</f>
        <v>18.303100000000001</v>
      </c>
      <c r="I89" s="31">
        <v>18.068000000000001</v>
      </c>
      <c r="J89" s="31">
        <v>17.652000000000001</v>
      </c>
      <c r="K89" s="31">
        <v>17.710899999999999</v>
      </c>
      <c r="L89" s="31">
        <v>17.414999999999999</v>
      </c>
      <c r="M89" s="31">
        <v>17.414999999999999</v>
      </c>
      <c r="N89" s="31">
        <v>17.414999999999999</v>
      </c>
      <c r="O89" s="31">
        <v>17.774000000000001</v>
      </c>
      <c r="P89" s="31">
        <v>17.5337</v>
      </c>
      <c r="Q89" s="31">
        <v>18.114000000000001</v>
      </c>
      <c r="R89" s="31">
        <v>17.651499999999999</v>
      </c>
      <c r="S89" s="31">
        <v>17.491599999999998</v>
      </c>
      <c r="T89" s="31">
        <v>17.491599999999998</v>
      </c>
      <c r="U89" s="31">
        <v>17.491599999999998</v>
      </c>
      <c r="V89" s="31">
        <v>17.3828</v>
      </c>
      <c r="W89" s="31">
        <v>17.456900000000001</v>
      </c>
      <c r="X89" s="31">
        <v>17.504999999999999</v>
      </c>
      <c r="Y89" s="31">
        <v>17.382999999999999</v>
      </c>
      <c r="Z89" s="31">
        <v>17.624500000000001</v>
      </c>
      <c r="AA89" s="31">
        <v>17.624500000000001</v>
      </c>
      <c r="AB89" s="31">
        <v>17.624500000000001</v>
      </c>
      <c r="AC89" s="31">
        <v>17.712</v>
      </c>
      <c r="AD89" s="31">
        <v>17.944900000000001</v>
      </c>
      <c r="AE89" s="31">
        <v>17.501100000000001</v>
      </c>
      <c r="AF89" s="31">
        <v>17.802499999999998</v>
      </c>
      <c r="AG89" s="31">
        <v>17.805</v>
      </c>
      <c r="AH89" s="31">
        <v>17.805</v>
      </c>
      <c r="AI89" s="31">
        <v>17.805</v>
      </c>
      <c r="AJ89" s="31"/>
      <c r="AK89" s="31"/>
      <c r="AL89" s="31"/>
      <c r="AM89" s="31"/>
      <c r="AN89" s="31"/>
      <c r="AO89" s="31"/>
      <c r="AP89" s="31"/>
      <c r="AQ89" s="31"/>
      <c r="AR89" s="31"/>
      <c r="AS89" s="31"/>
      <c r="AT89" s="31"/>
      <c r="AU89" s="31"/>
      <c r="AV89" s="31"/>
    </row>
  </sheetData>
  <conditionalFormatting sqref="A1:XFD1048576">
    <cfRule type="expression" dxfId="0" priority="1">
      <formula>ISEVEN(ROW(A1))</formula>
    </cfRule>
  </conditionalFormatting>
  <pageMargins left="0.7" right="0.7" top="0.75" bottom="0.75" header="0.3" footer="0.3"/>
  <pageSetup orientation="portrait"/>
  <extLst>
    <ext xmlns:x14="http://schemas.microsoft.com/office/spreadsheetml/2009/9/main" uri="{05C60535-1F16-4fd2-B633-F4F36F0B64E0}">
      <x14:sparklineGroups xmlns:xm="http://schemas.microsoft.com/office/excel/2006/main">
        <x14:sparklineGroup lineWeight="2.25" displayEmptyCellsAs="gap" xr2:uid="{D6F3A629-B4B6-4EEF-841A-67B01BEC7F73}">
          <x14:colorSeries rgb="FF376092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'Total Delivery Analysis'!H2:AV2</xm:f>
              <xm:sqref>F2</xm:sqref>
            </x14:sparkline>
            <x14:sparkline>
              <xm:f>'Total Delivery Analysis'!H3:AV3</xm:f>
              <xm:sqref>F3</xm:sqref>
            </x14:sparkline>
            <x14:sparkline>
              <xm:f>'Total Delivery Analysis'!H4:AV4</xm:f>
              <xm:sqref>F4</xm:sqref>
            </x14:sparkline>
            <x14:sparkline>
              <xm:f>'Total Delivery Analysis'!H5:AV5</xm:f>
              <xm:sqref>F5</xm:sqref>
            </x14:sparkline>
            <x14:sparkline>
              <xm:f>'Total Delivery Analysis'!H6:AV6</xm:f>
              <xm:sqref>F6</xm:sqref>
            </x14:sparkline>
            <x14:sparkline>
              <xm:f>'Total Delivery Analysis'!H7:AV7</xm:f>
              <xm:sqref>F7</xm:sqref>
            </x14:sparkline>
            <x14:sparkline>
              <xm:f>'Total Delivery Analysis'!H8:AV8</xm:f>
              <xm:sqref>F8</xm:sqref>
            </x14:sparkline>
            <x14:sparkline>
              <xm:f>'Total Delivery Analysis'!H9:AV9</xm:f>
              <xm:sqref>F9</xm:sqref>
            </x14:sparkline>
            <x14:sparkline>
              <xm:f>'Total Delivery Analysis'!H10:AV10</xm:f>
              <xm:sqref>F10</xm:sqref>
            </x14:sparkline>
            <x14:sparkline>
              <xm:f>'Total Delivery Analysis'!H11:AV11</xm:f>
              <xm:sqref>F11</xm:sqref>
            </x14:sparkline>
            <x14:sparkline>
              <xm:f>'Total Delivery Analysis'!H12:AV12</xm:f>
              <xm:sqref>F12</xm:sqref>
            </x14:sparkline>
            <x14:sparkline>
              <xm:f>'Total Delivery Analysis'!H13:AV13</xm:f>
              <xm:sqref>F13</xm:sqref>
            </x14:sparkline>
            <x14:sparkline>
              <xm:f>'Total Delivery Analysis'!H14:AV14</xm:f>
              <xm:sqref>F14</xm:sqref>
            </x14:sparkline>
            <x14:sparkline>
              <xm:f>'Total Delivery Analysis'!H15:AV15</xm:f>
              <xm:sqref>F15</xm:sqref>
            </x14:sparkline>
            <x14:sparkline>
              <xm:f>'Total Delivery Analysis'!H16:AV16</xm:f>
              <xm:sqref>F16</xm:sqref>
            </x14:sparkline>
            <x14:sparkline>
              <xm:f>'Total Delivery Analysis'!H17:AV17</xm:f>
              <xm:sqref>F17</xm:sqref>
            </x14:sparkline>
            <x14:sparkline>
              <xm:f>'Total Delivery Analysis'!H18:AV18</xm:f>
              <xm:sqref>F18</xm:sqref>
            </x14:sparkline>
            <x14:sparkline>
              <xm:f>'Total Delivery Analysis'!H19:AV19</xm:f>
              <xm:sqref>F19</xm:sqref>
            </x14:sparkline>
            <x14:sparkline>
              <xm:f>'Total Delivery Analysis'!H20:AV20</xm:f>
              <xm:sqref>F20</xm:sqref>
            </x14:sparkline>
            <x14:sparkline>
              <xm:f>'Total Delivery Analysis'!H21:AV21</xm:f>
              <xm:sqref>F21</xm:sqref>
            </x14:sparkline>
            <x14:sparkline>
              <xm:f>'Total Delivery Analysis'!H22:AV22</xm:f>
              <xm:sqref>F22</xm:sqref>
            </x14:sparkline>
            <x14:sparkline>
              <xm:f>'Total Delivery Analysis'!H23:AV23</xm:f>
              <xm:sqref>F23</xm:sqref>
            </x14:sparkline>
            <x14:sparkline>
              <xm:f>'Total Delivery Analysis'!H24:AV24</xm:f>
              <xm:sqref>F24</xm:sqref>
            </x14:sparkline>
            <x14:sparkline>
              <xm:f>'Total Delivery Analysis'!H25:AV25</xm:f>
              <xm:sqref>F25</xm:sqref>
            </x14:sparkline>
            <x14:sparkline>
              <xm:f>'Total Delivery Analysis'!H26:AV26</xm:f>
              <xm:sqref>F26</xm:sqref>
            </x14:sparkline>
            <x14:sparkline>
              <xm:f>'Total Delivery Analysis'!H27:AV27</xm:f>
              <xm:sqref>F27</xm:sqref>
            </x14:sparkline>
            <x14:sparkline>
              <xm:f>'Total Delivery Analysis'!H28:AV28</xm:f>
              <xm:sqref>F28</xm:sqref>
            </x14:sparkline>
            <x14:sparkline>
              <xm:f>'Total Delivery Analysis'!H29:AV29</xm:f>
              <xm:sqref>F29</xm:sqref>
            </x14:sparkline>
            <x14:sparkline>
              <xm:f>'Total Delivery Analysis'!H30:AV30</xm:f>
              <xm:sqref>F30</xm:sqref>
            </x14:sparkline>
            <x14:sparkline>
              <xm:f>'Total Delivery Analysis'!H31:AV31</xm:f>
              <xm:sqref>F31</xm:sqref>
            </x14:sparkline>
            <x14:sparkline>
              <xm:f>'Total Delivery Analysis'!H32:AV32</xm:f>
              <xm:sqref>F32</xm:sqref>
            </x14:sparkline>
            <x14:sparkline>
              <xm:f>'Total Delivery Analysis'!H33:AV33</xm:f>
              <xm:sqref>F33</xm:sqref>
            </x14:sparkline>
            <x14:sparkline>
              <xm:f>'Total Delivery Analysis'!H34:AV34</xm:f>
              <xm:sqref>F34</xm:sqref>
            </x14:sparkline>
            <x14:sparkline>
              <xm:f>'Total Delivery Analysis'!H35:AV35</xm:f>
              <xm:sqref>F35</xm:sqref>
            </x14:sparkline>
            <x14:sparkline>
              <xm:f>'Total Delivery Analysis'!H36:AV36</xm:f>
              <xm:sqref>F36</xm:sqref>
            </x14:sparkline>
            <x14:sparkline>
              <xm:f>'Total Delivery Analysis'!H37:AV37</xm:f>
              <xm:sqref>F37</xm:sqref>
            </x14:sparkline>
            <x14:sparkline>
              <xm:f>'Total Delivery Analysis'!H38:AV38</xm:f>
              <xm:sqref>F38</xm:sqref>
            </x14:sparkline>
            <x14:sparkline>
              <xm:f>'Total Delivery Analysis'!H39:AV39</xm:f>
              <xm:sqref>F39</xm:sqref>
            </x14:sparkline>
            <x14:sparkline>
              <xm:f>'Total Delivery Analysis'!H40:AV40</xm:f>
              <xm:sqref>F40</xm:sqref>
            </x14:sparkline>
            <x14:sparkline>
              <xm:f>'Total Delivery Analysis'!H41:AV41</xm:f>
              <xm:sqref>F41</xm:sqref>
            </x14:sparkline>
            <x14:sparkline>
              <xm:f>'Total Delivery Analysis'!H42:AV42</xm:f>
              <xm:sqref>F42</xm:sqref>
            </x14:sparkline>
            <x14:sparkline>
              <xm:f>'Total Delivery Analysis'!H43:AV43</xm:f>
              <xm:sqref>F43</xm:sqref>
            </x14:sparkline>
            <x14:sparkline>
              <xm:f>'Total Delivery Analysis'!H44:AV44</xm:f>
              <xm:sqref>F44</xm:sqref>
            </x14:sparkline>
            <x14:sparkline>
              <xm:f>'Total Delivery Analysis'!H45:AV45</xm:f>
              <xm:sqref>F45</xm:sqref>
            </x14:sparkline>
            <x14:sparkline>
              <xm:f>'Total Delivery Analysis'!H46:AV46</xm:f>
              <xm:sqref>F46</xm:sqref>
            </x14:sparkline>
            <x14:sparkline>
              <xm:f>'Total Delivery Analysis'!H47:AV47</xm:f>
              <xm:sqref>F47</xm:sqref>
            </x14:sparkline>
            <x14:sparkline>
              <xm:f>'Total Delivery Analysis'!H48:AV48</xm:f>
              <xm:sqref>F48</xm:sqref>
            </x14:sparkline>
            <x14:sparkline>
              <xm:f>'Total Delivery Analysis'!H49:AV49</xm:f>
              <xm:sqref>F49</xm:sqref>
            </x14:sparkline>
            <x14:sparkline>
              <xm:f>'Total Delivery Analysis'!H50:AV50</xm:f>
              <xm:sqref>F50</xm:sqref>
            </x14:sparkline>
            <x14:sparkline>
              <xm:f>'Total Delivery Analysis'!H51:AV51</xm:f>
              <xm:sqref>F51</xm:sqref>
            </x14:sparkline>
            <x14:sparkline>
              <xm:f>'Total Delivery Analysis'!H52:AV52</xm:f>
              <xm:sqref>F52</xm:sqref>
            </x14:sparkline>
            <x14:sparkline>
              <xm:f>'Total Delivery Analysis'!H53:AV53</xm:f>
              <xm:sqref>F53</xm:sqref>
            </x14:sparkline>
            <x14:sparkline>
              <xm:f>'Total Delivery Analysis'!H54:AV54</xm:f>
              <xm:sqref>F54</xm:sqref>
            </x14:sparkline>
            <x14:sparkline>
              <xm:f>'Total Delivery Analysis'!H55:AV55</xm:f>
              <xm:sqref>F55</xm:sqref>
            </x14:sparkline>
            <x14:sparkline>
              <xm:f>'Total Delivery Analysis'!H56:AV56</xm:f>
              <xm:sqref>F56</xm:sqref>
            </x14:sparkline>
            <x14:sparkline>
              <xm:f>'Total Delivery Analysis'!H57:AV57</xm:f>
              <xm:sqref>F57</xm:sqref>
            </x14:sparkline>
            <x14:sparkline>
              <xm:f>'Total Delivery Analysis'!H58:AV58</xm:f>
              <xm:sqref>F58</xm:sqref>
            </x14:sparkline>
            <x14:sparkline>
              <xm:f>'Total Delivery Analysis'!H59:AV59</xm:f>
              <xm:sqref>F59</xm:sqref>
            </x14:sparkline>
            <x14:sparkline>
              <xm:f>'Total Delivery Analysis'!H60:AV60</xm:f>
              <xm:sqref>F60</xm:sqref>
            </x14:sparkline>
            <x14:sparkline>
              <xm:f>'Total Delivery Analysis'!H61:AV61</xm:f>
              <xm:sqref>F61</xm:sqref>
            </x14:sparkline>
            <x14:sparkline>
              <xm:f>'Total Delivery Analysis'!H62:AV62</xm:f>
              <xm:sqref>F62</xm:sqref>
            </x14:sparkline>
            <x14:sparkline>
              <xm:f>'Total Delivery Analysis'!H63:AV63</xm:f>
              <xm:sqref>F63</xm:sqref>
            </x14:sparkline>
            <x14:sparkline>
              <xm:f>'Total Delivery Analysis'!H64:AV64</xm:f>
              <xm:sqref>F64</xm:sqref>
            </x14:sparkline>
            <x14:sparkline>
              <xm:f>'Total Delivery Analysis'!H65:AV65</xm:f>
              <xm:sqref>F65</xm:sqref>
            </x14:sparkline>
            <x14:sparkline>
              <xm:f>'Total Delivery Analysis'!H66:AV66</xm:f>
              <xm:sqref>F66</xm:sqref>
            </x14:sparkline>
            <x14:sparkline>
              <xm:f>'Total Delivery Analysis'!H67:AV67</xm:f>
              <xm:sqref>F67</xm:sqref>
            </x14:sparkline>
            <x14:sparkline>
              <xm:f>'Total Delivery Analysis'!H68:AV68</xm:f>
              <xm:sqref>F68</xm:sqref>
            </x14:sparkline>
            <x14:sparkline>
              <xm:f>'Total Delivery Analysis'!H69:AV69</xm:f>
              <xm:sqref>F69</xm:sqref>
            </x14:sparkline>
            <x14:sparkline>
              <xm:f>'Total Delivery Analysis'!H70:AV70</xm:f>
              <xm:sqref>F70</xm:sqref>
            </x14:sparkline>
            <x14:sparkline>
              <xm:f>'Total Delivery Analysis'!H71:AV71</xm:f>
              <xm:sqref>F71</xm:sqref>
            </x14:sparkline>
            <x14:sparkline>
              <xm:f>'Total Delivery Analysis'!H72:AV72</xm:f>
              <xm:sqref>F72</xm:sqref>
            </x14:sparkline>
            <x14:sparkline>
              <xm:f>'Total Delivery Analysis'!H73:AV73</xm:f>
              <xm:sqref>F73</xm:sqref>
            </x14:sparkline>
            <x14:sparkline>
              <xm:f>'Total Delivery Analysis'!H74:AV74</xm:f>
              <xm:sqref>F74</xm:sqref>
            </x14:sparkline>
            <x14:sparkline>
              <xm:f>'Total Delivery Analysis'!H75:AV75</xm:f>
              <xm:sqref>F75</xm:sqref>
            </x14:sparkline>
            <x14:sparkline>
              <xm:f>'Total Delivery Analysis'!H76:AV76</xm:f>
              <xm:sqref>F76</xm:sqref>
            </x14:sparkline>
            <x14:sparkline>
              <xm:f>'Total Delivery Analysis'!H77:AV77</xm:f>
              <xm:sqref>F77</xm:sqref>
            </x14:sparkline>
            <x14:sparkline>
              <xm:f>'Total Delivery Analysis'!H78:AV78</xm:f>
              <xm:sqref>F78</xm:sqref>
            </x14:sparkline>
            <x14:sparkline>
              <xm:f>'Total Delivery Analysis'!H79:AV79</xm:f>
              <xm:sqref>F79</xm:sqref>
            </x14:sparkline>
            <x14:sparkline>
              <xm:f>'Total Delivery Analysis'!H80:AV80</xm:f>
              <xm:sqref>F80</xm:sqref>
            </x14:sparkline>
            <x14:sparkline>
              <xm:f>'Total Delivery Analysis'!H81:AV81</xm:f>
              <xm:sqref>F81</xm:sqref>
            </x14:sparkline>
            <x14:sparkline>
              <xm:f>'Total Delivery Analysis'!H82:AV82</xm:f>
              <xm:sqref>F82</xm:sqref>
            </x14:sparkline>
            <x14:sparkline>
              <xm:f>'Total Delivery Analysis'!H83:AV83</xm:f>
              <xm:sqref>F83</xm:sqref>
            </x14:sparkline>
            <x14:sparkline>
              <xm:f>'Total Delivery Analysis'!H84:AV84</xm:f>
              <xm:sqref>F84</xm:sqref>
            </x14:sparkline>
            <x14:sparkline>
              <xm:f>'Total Delivery Analysis'!H85:AV85</xm:f>
              <xm:sqref>F85</xm:sqref>
            </x14:sparkline>
            <x14:sparkline>
              <xm:f>'Total Delivery Analysis'!H86:AV86</xm:f>
              <xm:sqref>F86</xm:sqref>
            </x14:sparkline>
            <x14:sparkline>
              <xm:f>'Total Delivery Analysis'!H87:AV87</xm:f>
              <xm:sqref>F87</xm:sqref>
            </x14:sparkline>
            <x14:sparkline>
              <xm:f>'Total Delivery Analysis'!H88:AV88</xm:f>
              <xm:sqref>F88</xm:sqref>
            </x14:sparkline>
            <x14:sparkline>
              <xm:f>'Total Delivery Analysis'!H89:AV89</xm:f>
              <xm:sqref>F89</xm:sqref>
            </x14:sparkline>
          </x14:sparklines>
        </x14:sparklineGroup>
      </x14:sparklineGroup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Data&amp;Parsing</vt:lpstr>
      <vt:lpstr>FND Analysis</vt:lpstr>
      <vt:lpstr>Total Delivery Analysis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</cp:coreProperties>
</file>